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0" windowWidth="15360" windowHeight="9435" tabRatio="916" activeTab="1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kopvērtējuma tabula" sheetId="14" r:id="rId14"/>
  </sheets>
  <definedNames/>
  <calcPr fullCalcOnLoad="1"/>
</workbook>
</file>

<file path=xl/sharedStrings.xml><?xml version="1.0" encoding="utf-8"?>
<sst xmlns="http://schemas.openxmlformats.org/spreadsheetml/2006/main" count="123" uniqueCount="67">
  <si>
    <t>Skola, klase</t>
  </si>
  <si>
    <t>Punkti kopā</t>
  </si>
  <si>
    <t>Vieta</t>
  </si>
  <si>
    <t>PUSFINĀLA KOPVĒRTĒJUMS</t>
  </si>
  <si>
    <t>Pareizi gab.</t>
  </si>
  <si>
    <t>Knaģi</t>
  </si>
  <si>
    <t>Pareizas atbildes</t>
  </si>
  <si>
    <t>Minūtes</t>
  </si>
  <si>
    <t>Sekundes</t>
  </si>
  <si>
    <t>Riņku skaits</t>
  </si>
  <si>
    <t>Burtu juceklis</t>
  </si>
  <si>
    <t>Noslēguma stafete</t>
  </si>
  <si>
    <t>Bumbiņu skaits</t>
  </si>
  <si>
    <t>Izgājušie cilvēki</t>
  </si>
  <si>
    <t>Vārdi</t>
  </si>
  <si>
    <t>Klusie telefoni</t>
  </si>
  <si>
    <t>Everesta balanss</t>
  </si>
  <si>
    <t>Nestabilā bumba</t>
  </si>
  <si>
    <t>Sportiskā florbola stafete</t>
  </si>
  <si>
    <t>AXAs piedzīvojums</t>
  </si>
  <si>
    <t>Labirints</t>
  </si>
  <si>
    <t>Lielais mērķis</t>
  </si>
  <si>
    <t>Radošā darbnīca</t>
  </si>
  <si>
    <t>Nike</t>
  </si>
  <si>
    <t>Radio 101</t>
  </si>
  <si>
    <t>1. KLUSIE TELEFONI</t>
  </si>
  <si>
    <t>2. EVERESTA BALANSS</t>
  </si>
  <si>
    <t>5. SPORTISKĀ FLORBOLA STAFETE</t>
  </si>
  <si>
    <t>6. AXA`S PIEDZĪVOJUMS</t>
  </si>
  <si>
    <t>7. LABIRINTS</t>
  </si>
  <si>
    <t>8. LIELAIS MĒRĶIS</t>
  </si>
  <si>
    <t>10. NIKE</t>
  </si>
  <si>
    <t>11. RADIO 101</t>
  </si>
  <si>
    <t>Bumbiņu skaits līdz galam</t>
  </si>
  <si>
    <t>Pilsēta: Ogre</t>
  </si>
  <si>
    <t>Klases: 6-8 klases</t>
  </si>
  <si>
    <t>Datums: 12.04.2012.</t>
  </si>
  <si>
    <t>Rīgas Centra sākumskola 6a</t>
  </si>
  <si>
    <t>Rīgas 84. vidusskola 7c</t>
  </si>
  <si>
    <t>Salaspils nov.paš.ies. "Salaspils 1.vsk"6b</t>
  </si>
  <si>
    <t>Līgatnes novada vidusskola 6b</t>
  </si>
  <si>
    <t>Rīgas 64. vidusskola 7b</t>
  </si>
  <si>
    <t>Rīgas Valsts 2.ģimnāzija 8b</t>
  </si>
  <si>
    <t>Rīgas 85. vidusskola 6a</t>
  </si>
  <si>
    <t>Ogres sākumskola 6a</t>
  </si>
  <si>
    <t>Rīgas Valsts 1. ģimnāzija 7b</t>
  </si>
  <si>
    <t>Ogres Valsts ģimnāzija 8b</t>
  </si>
  <si>
    <t>Rīgas Juglas vidusskola 7a</t>
  </si>
  <si>
    <t>Ogres 1. vidusskola 8b</t>
  </si>
  <si>
    <t>Mežciema pamatskola 8a</t>
  </si>
  <si>
    <t>Inčukalna pamatskola 8a</t>
  </si>
  <si>
    <t>Rīgas Juglas vidusskola 8c</t>
  </si>
  <si>
    <t>Saulkrastu vidusskola 8a</t>
  </si>
  <si>
    <t>Ziemeļvalstu ģimnāzija 7b</t>
  </si>
  <si>
    <t>Carnikavas pamatskola 7</t>
  </si>
  <si>
    <t>Ādažu vidusskola 6b</t>
  </si>
  <si>
    <t>Ādažu vidusskola 7b</t>
  </si>
  <si>
    <t>Rīgas Lietuviešu vidusskola 6a</t>
  </si>
  <si>
    <t>Salaspils 1. vidusskola 8a</t>
  </si>
  <si>
    <t>Sējas pamatskola 6a</t>
  </si>
  <si>
    <t>9. PIEPŪŠAMĀ STAFETE</t>
  </si>
  <si>
    <t>12. RADOŠĀ DARBNĪCA</t>
  </si>
  <si>
    <t>13. NOSLĒGUMA STAFETE</t>
  </si>
  <si>
    <t>3. NESTABILĀ BUMBA</t>
  </si>
  <si>
    <t>4. BURTU JUCEKLIS</t>
  </si>
  <si>
    <t>Piepūšamā stafete</t>
  </si>
  <si>
    <t>Nr.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</si>
</sst>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[$-F400]h:mm:ss\ AM/PM"/>
    <numFmt numFmtId="171" formatCode="h:mm:ss;@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 tint="0.04998999834060669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textRotation="90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44" fillId="34" borderId="10" xfId="53" applyFont="1" applyFill="1" applyBorder="1" applyAlignment="1" applyProtection="1">
      <alignment horizontal="left" wrapText="1"/>
      <protection/>
    </xf>
    <xf numFmtId="0" fontId="44" fillId="0" borderId="10" xfId="53" applyFont="1" applyFill="1" applyBorder="1" applyAlignment="1" applyProtection="1">
      <alignment horizontal="left" wrapText="1"/>
      <protection/>
    </xf>
    <xf numFmtId="0" fontId="2" fillId="35" borderId="10" xfId="0" applyFont="1" applyFill="1" applyBorder="1" applyAlignment="1">
      <alignment horizontal="center"/>
    </xf>
    <xf numFmtId="0" fontId="44" fillId="35" borderId="10" xfId="53" applyFont="1" applyFill="1" applyBorder="1" applyAlignment="1" applyProtection="1">
      <alignment horizontal="left" wrapText="1"/>
      <protection/>
    </xf>
    <xf numFmtId="0" fontId="0" fillId="35" borderId="11" xfId="0" applyFill="1" applyBorder="1" applyAlignment="1">
      <alignment/>
    </xf>
    <xf numFmtId="0" fontId="0" fillId="35" borderId="10" xfId="0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44" fillId="36" borderId="10" xfId="53" applyFont="1" applyFill="1" applyBorder="1" applyAlignment="1" applyProtection="1">
      <alignment horizontal="left" wrapText="1"/>
      <protection/>
    </xf>
    <xf numFmtId="0" fontId="0" fillId="36" borderId="11" xfId="0" applyFill="1" applyBorder="1" applyAlignment="1">
      <alignment/>
    </xf>
    <xf numFmtId="0" fontId="0" fillId="36" borderId="10" xfId="0" applyFill="1" applyBorder="1" applyAlignment="1">
      <alignment/>
    </xf>
    <xf numFmtId="0" fontId="2" fillId="37" borderId="10" xfId="0" applyFont="1" applyFill="1" applyBorder="1" applyAlignment="1">
      <alignment horizontal="center"/>
    </xf>
    <xf numFmtId="0" fontId="44" fillId="37" borderId="10" xfId="53" applyFont="1" applyFill="1" applyBorder="1" applyAlignment="1" applyProtection="1">
      <alignment horizontal="left" wrapText="1"/>
      <protection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44" fillId="33" borderId="10" xfId="53" applyFont="1" applyFill="1" applyBorder="1" applyAlignment="1" applyProtection="1">
      <alignment horizontal="left" wrapText="1"/>
      <protection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draugiem.lv/special/zzchp2011/admin.php?sch&amp;pg=1&amp;sort=1&amp;act=3&amp;klase=47" TargetMode="External" /><Relationship Id="rId2" Type="http://schemas.openxmlformats.org/officeDocument/2006/relationships/hyperlink" Target="http://www.draugiem.lv/special/zzchp2011/admin.php?sch&amp;pg=2&amp;sort=1&amp;act=3&amp;klase=67" TargetMode="External" /><Relationship Id="rId3" Type="http://schemas.openxmlformats.org/officeDocument/2006/relationships/hyperlink" Target="http://www.draugiem.lv/special/zzchp2011/admin.php?sch&amp;pg=2&amp;sort=1&amp;act=3&amp;klase=74" TargetMode="External" /><Relationship Id="rId4" Type="http://schemas.openxmlformats.org/officeDocument/2006/relationships/hyperlink" Target="http://www.draugiem.lv/special/zzchp2011/admin.php?sch&amp;pg=3&amp;sort=1&amp;act=3&amp;klase=112" TargetMode="External" /><Relationship Id="rId5" Type="http://schemas.openxmlformats.org/officeDocument/2006/relationships/hyperlink" Target="http://www.draugiem.lv/special/zzchp2011/admin.php?sch&amp;pg=3&amp;sort=1&amp;act=3&amp;klase=121" TargetMode="External" /><Relationship Id="rId6" Type="http://schemas.openxmlformats.org/officeDocument/2006/relationships/hyperlink" Target="http://www.draugiem.lv/special/zzchp2011/admin.php?sch&amp;pg=3&amp;sort=1&amp;act=3&amp;klase=150" TargetMode="External" /><Relationship Id="rId7" Type="http://schemas.openxmlformats.org/officeDocument/2006/relationships/hyperlink" Target="http://www.draugiem.lv/special/zzchp2011/admin.php?sch&amp;pg=4&amp;sort=1&amp;act=3&amp;klase=167" TargetMode="External" /><Relationship Id="rId8" Type="http://schemas.openxmlformats.org/officeDocument/2006/relationships/hyperlink" Target="http://www.draugiem.lv/special/zzchp2011/admin.php?sch&amp;pg=5&amp;sort=1&amp;act=3&amp;klase=226" TargetMode="External" /><Relationship Id="rId9" Type="http://schemas.openxmlformats.org/officeDocument/2006/relationships/hyperlink" Target="http://www.draugiem.lv/special/zzchp2011/admin.php?sch&amp;pg=7&amp;sort=1&amp;act=3&amp;klase=344" TargetMode="External" /><Relationship Id="rId10" Type="http://schemas.openxmlformats.org/officeDocument/2006/relationships/hyperlink" Target="http://www.draugiem.lv/special/zzchp2011/admin.php?sch&amp;pg=8&amp;sort=1&amp;act=3&amp;klase=398" TargetMode="External" /><Relationship Id="rId11" Type="http://schemas.openxmlformats.org/officeDocument/2006/relationships/hyperlink" Target="http://www.draugiem.lv/special/zzchp2011/admin.php?sch&amp;pg=9&amp;sort=1&amp;act=3&amp;klase=430" TargetMode="External" /><Relationship Id="rId12" Type="http://schemas.openxmlformats.org/officeDocument/2006/relationships/hyperlink" Target="http://www.draugiem.lv/special/zzchp2011/admin.php?sch&amp;pg=10&amp;sort=1&amp;act=3&amp;klase=503" TargetMode="External" /><Relationship Id="rId13" Type="http://schemas.openxmlformats.org/officeDocument/2006/relationships/hyperlink" Target="http://www.draugiem.lv/special/zzchp2011/admin.php?sch&amp;pg=12&amp;sort=1&amp;act=3&amp;klase=605" TargetMode="External" /><Relationship Id="rId14" Type="http://schemas.openxmlformats.org/officeDocument/2006/relationships/hyperlink" Target="http://www.draugiem.lv/special/zzchp2011/admin.php?sch&amp;pg=12&amp;sort=1&amp;act=3&amp;klase=610" TargetMode="External" /><Relationship Id="rId15" Type="http://schemas.openxmlformats.org/officeDocument/2006/relationships/hyperlink" Target="http://www.draugiem.lv/special/zzchp2011/admin.php?sch&amp;pg=14&amp;sort=1&amp;act=3&amp;klase=679" TargetMode="External" /><Relationship Id="rId16" Type="http://schemas.openxmlformats.org/officeDocument/2006/relationships/hyperlink" Target="http://www.draugiem.lv/special/zzchp2011/admin.php?sch&amp;pg=17&amp;sort=1&amp;act=3&amp;klase=825" TargetMode="External" /><Relationship Id="rId17" Type="http://schemas.openxmlformats.org/officeDocument/2006/relationships/hyperlink" Target="http://www.draugiem.lv/special/zzchp2011/admin.php?sch&amp;pg=18&amp;sort=1&amp;act=3&amp;klase=892" TargetMode="External" /><Relationship Id="rId18" Type="http://schemas.openxmlformats.org/officeDocument/2006/relationships/hyperlink" Target="http://www.draugiem.lv/special/zzchp2011/admin.php?sch&amp;pg=19&amp;sort=1&amp;act=3&amp;klase=955" TargetMode="External" /><Relationship Id="rId19" Type="http://schemas.openxmlformats.org/officeDocument/2006/relationships/hyperlink" Target="http://www.draugiem.lv/special/zzchp2011/admin.php?sch&amp;pg=22&amp;sort=1&amp;act=3&amp;klase=1105" TargetMode="External" /><Relationship Id="rId20" Type="http://schemas.openxmlformats.org/officeDocument/2006/relationships/hyperlink" Target="http://www.draugiem.lv/special/zzchp2011/admin.php?sch&amp;pg=23&amp;sort=1&amp;act=3&amp;klase=1137" TargetMode="External" /><Relationship Id="rId21" Type="http://schemas.openxmlformats.org/officeDocument/2006/relationships/hyperlink" Target="http://www.draugiem.lv/special/zzchp2011/admin.php?sch&amp;pg=23&amp;sort=1&amp;act=3&amp;klase=1158" TargetMode="External" /><Relationship Id="rId22" Type="http://schemas.openxmlformats.org/officeDocument/2006/relationships/hyperlink" Target="http://www.draugiem.lv/special/zzchp2011/admin.php?sch&amp;pg=26&amp;sort=1&amp;act=3&amp;klase=1290" TargetMode="External" /><Relationship Id="rId23" Type="http://schemas.openxmlformats.org/officeDocument/2006/relationships/hyperlink" Target="http://www.draugiem.lv/special/zzchp2011/admin.php?sch&amp;pg=28&amp;sort=1&amp;act=3&amp;klase=1402" TargetMode="External" /><Relationship Id="rId24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3.00390625" style="0" bestFit="1" customWidth="1"/>
    <col min="2" max="2" width="39.57421875" style="0" customWidth="1"/>
    <col min="3" max="3" width="15.421875" style="0" hidden="1" customWidth="1"/>
    <col min="4" max="4" width="10.00390625" style="0" customWidth="1"/>
    <col min="5" max="5" width="10.140625" style="0" customWidth="1"/>
    <col min="6" max="6" width="0" style="0" hidden="1" customWidth="1"/>
  </cols>
  <sheetData>
    <row r="1" ht="20.25">
      <c r="A1" s="8" t="s">
        <v>25</v>
      </c>
    </row>
    <row r="3" spans="1:7" ht="12.75">
      <c r="A3" s="1"/>
      <c r="B3" s="7" t="s">
        <v>0</v>
      </c>
      <c r="C3" s="2" t="s">
        <v>12</v>
      </c>
      <c r="D3" s="2" t="s">
        <v>7</v>
      </c>
      <c r="E3" s="2" t="s">
        <v>8</v>
      </c>
      <c r="F3" s="2"/>
      <c r="G3" s="2" t="s">
        <v>2</v>
      </c>
    </row>
    <row r="4" spans="1:7" ht="12.75">
      <c r="A4" s="2">
        <v>1</v>
      </c>
      <c r="B4" s="1" t="str">
        <f>'kopvērtējuma tabula'!B8</f>
        <v>Rīgas Centra sākumskola 6a</v>
      </c>
      <c r="C4" s="1"/>
      <c r="D4" s="1">
        <v>3</v>
      </c>
      <c r="E4" s="1">
        <v>6</v>
      </c>
      <c r="F4" s="1">
        <f>C4*100000+(99999-D4*60-E4)</f>
        <v>99813</v>
      </c>
      <c r="G4" s="1">
        <f aca="true" t="shared" si="0" ref="G4:G26">IF(OR(B4=0,ISNA(RANK(F4,F$4:F$26))),"",RANK(F4,F$4:F$26))</f>
        <v>6</v>
      </c>
    </row>
    <row r="5" spans="1:7" ht="12.75">
      <c r="A5" s="2">
        <v>2</v>
      </c>
      <c r="B5" s="1" t="str">
        <f>'kopvērtējuma tabula'!B9</f>
        <v>Rīgas 84. vidusskola 7c</v>
      </c>
      <c r="C5" s="1"/>
      <c r="D5" s="1">
        <v>3</v>
      </c>
      <c r="E5" s="1">
        <v>55</v>
      </c>
      <c r="F5" s="1">
        <f aca="true" t="shared" si="1" ref="F5:F23">C5*100000+(99999-D5*60-E5)</f>
        <v>99764</v>
      </c>
      <c r="G5" s="1">
        <f t="shared" si="0"/>
        <v>13</v>
      </c>
    </row>
    <row r="6" spans="1:7" ht="12.75">
      <c r="A6" s="2">
        <v>3</v>
      </c>
      <c r="B6" s="1" t="str">
        <f>'kopvērtējuma tabula'!B10</f>
        <v>Salaspils nov.paš.ies. "Salaspils 1.vsk"6b</v>
      </c>
      <c r="C6" s="1"/>
      <c r="D6" s="1">
        <v>3</v>
      </c>
      <c r="E6" s="1">
        <v>34</v>
      </c>
      <c r="F6" s="1">
        <f t="shared" si="1"/>
        <v>99785</v>
      </c>
      <c r="G6" s="1">
        <f t="shared" si="0"/>
        <v>12</v>
      </c>
    </row>
    <row r="7" spans="1:7" ht="12.75">
      <c r="A7" s="2">
        <v>4</v>
      </c>
      <c r="B7" s="1" t="str">
        <f>'kopvērtējuma tabula'!B11</f>
        <v>Līgatnes novada vidusskola 6b</v>
      </c>
      <c r="C7" s="1"/>
      <c r="D7" s="1">
        <v>2</v>
      </c>
      <c r="E7" s="1">
        <v>59</v>
      </c>
      <c r="F7" s="1">
        <f t="shared" si="1"/>
        <v>99820</v>
      </c>
      <c r="G7" s="1">
        <f t="shared" si="0"/>
        <v>5</v>
      </c>
    </row>
    <row r="8" spans="1:7" ht="12.75">
      <c r="A8" s="2">
        <v>5</v>
      </c>
      <c r="B8" s="1" t="str">
        <f>'kopvērtējuma tabula'!B12</f>
        <v>Rīgas 64. vidusskola 7b</v>
      </c>
      <c r="C8" s="1"/>
      <c r="D8" s="1">
        <v>3</v>
      </c>
      <c r="E8" s="1">
        <v>7</v>
      </c>
      <c r="F8" s="1">
        <f t="shared" si="1"/>
        <v>99812</v>
      </c>
      <c r="G8" s="1">
        <f t="shared" si="0"/>
        <v>7</v>
      </c>
    </row>
    <row r="9" spans="1:7" ht="12.75">
      <c r="A9" s="2">
        <v>6</v>
      </c>
      <c r="B9" s="1" t="str">
        <f>'kopvērtējuma tabula'!B13</f>
        <v>Rīgas Valsts 2.ģimnāzija 8b</v>
      </c>
      <c r="C9" s="1"/>
      <c r="D9" s="1">
        <v>4</v>
      </c>
      <c r="E9" s="1">
        <v>20</v>
      </c>
      <c r="F9" s="1">
        <f t="shared" si="1"/>
        <v>99739</v>
      </c>
      <c r="G9" s="1">
        <f t="shared" si="0"/>
        <v>17</v>
      </c>
    </row>
    <row r="10" spans="1:7" ht="12.75">
      <c r="A10" s="2">
        <v>7</v>
      </c>
      <c r="B10" s="1" t="str">
        <f>'kopvērtējuma tabula'!B14</f>
        <v>Rīgas 85. vidusskola 6a</v>
      </c>
      <c r="C10" s="1"/>
      <c r="D10" s="1">
        <v>3</v>
      </c>
      <c r="E10" s="1">
        <v>30</v>
      </c>
      <c r="F10" s="1">
        <f t="shared" si="1"/>
        <v>99789</v>
      </c>
      <c r="G10" s="1">
        <f t="shared" si="0"/>
        <v>11</v>
      </c>
    </row>
    <row r="11" spans="1:7" ht="12.75">
      <c r="A11" s="2">
        <v>8</v>
      </c>
      <c r="B11" s="1" t="str">
        <f>'kopvērtējuma tabula'!B15</f>
        <v>Ogres sākumskola 6a</v>
      </c>
      <c r="C11" s="1"/>
      <c r="D11" s="1">
        <v>2</v>
      </c>
      <c r="E11" s="1">
        <v>15</v>
      </c>
      <c r="F11" s="1">
        <f t="shared" si="1"/>
        <v>99864</v>
      </c>
      <c r="G11" s="1">
        <f t="shared" si="0"/>
        <v>1</v>
      </c>
    </row>
    <row r="12" spans="1:7" ht="12.75">
      <c r="A12" s="2">
        <v>9</v>
      </c>
      <c r="B12" s="1" t="str">
        <f>'kopvērtējuma tabula'!B16</f>
        <v>Rīgas Valsts 1. ģimnāzija 7b</v>
      </c>
      <c r="C12" s="1"/>
      <c r="D12" s="1">
        <v>3</v>
      </c>
      <c r="E12" s="1">
        <v>56</v>
      </c>
      <c r="F12" s="1">
        <f t="shared" si="1"/>
        <v>99763</v>
      </c>
      <c r="G12" s="1">
        <f t="shared" si="0"/>
        <v>14</v>
      </c>
    </row>
    <row r="13" spans="1:7" ht="12.75">
      <c r="A13" s="2">
        <v>10</v>
      </c>
      <c r="B13" s="1" t="str">
        <f>'kopvērtējuma tabula'!B17</f>
        <v>Ogres Valsts ģimnāzija 8b</v>
      </c>
      <c r="C13" s="1"/>
      <c r="D13" s="1">
        <v>4</v>
      </c>
      <c r="E13" s="1">
        <v>24</v>
      </c>
      <c r="F13" s="1">
        <f t="shared" si="1"/>
        <v>99735</v>
      </c>
      <c r="G13" s="1">
        <f t="shared" si="0"/>
        <v>19</v>
      </c>
    </row>
    <row r="14" spans="1:7" ht="12.75">
      <c r="A14" s="2">
        <v>11</v>
      </c>
      <c r="B14" s="1" t="str">
        <f>'kopvērtējuma tabula'!B18</f>
        <v>Rīgas Juglas vidusskola 7a</v>
      </c>
      <c r="C14" s="1"/>
      <c r="D14" s="1">
        <v>4</v>
      </c>
      <c r="E14" s="1">
        <v>45</v>
      </c>
      <c r="F14" s="1">
        <f t="shared" si="1"/>
        <v>99714</v>
      </c>
      <c r="G14" s="1">
        <f t="shared" si="0"/>
        <v>23</v>
      </c>
    </row>
    <row r="15" spans="1:7" ht="12.75">
      <c r="A15" s="2">
        <v>12</v>
      </c>
      <c r="B15" s="1" t="str">
        <f>'kopvērtējuma tabula'!B19</f>
        <v>Ogres 1. vidusskola 8b</v>
      </c>
      <c r="C15" s="1"/>
      <c r="D15" s="1">
        <v>3</v>
      </c>
      <c r="E15" s="1">
        <v>9</v>
      </c>
      <c r="F15" s="1">
        <f t="shared" si="1"/>
        <v>99810</v>
      </c>
      <c r="G15" s="1">
        <f t="shared" si="0"/>
        <v>8</v>
      </c>
    </row>
    <row r="16" spans="1:7" ht="12.75">
      <c r="A16" s="2">
        <v>13</v>
      </c>
      <c r="B16" s="1" t="str">
        <f>'kopvērtējuma tabula'!B20</f>
        <v>Mežciema pamatskola 8a</v>
      </c>
      <c r="C16" s="1"/>
      <c r="D16" s="1">
        <v>3</v>
      </c>
      <c r="E16" s="1">
        <v>11</v>
      </c>
      <c r="F16" s="1">
        <f t="shared" si="1"/>
        <v>99808</v>
      </c>
      <c r="G16" s="1">
        <f t="shared" si="0"/>
        <v>9</v>
      </c>
    </row>
    <row r="17" spans="1:7" ht="12.75">
      <c r="A17" s="2">
        <v>14</v>
      </c>
      <c r="B17" s="1" t="str">
        <f>'kopvērtējuma tabula'!B21</f>
        <v>Inčukalna pamatskola 8a</v>
      </c>
      <c r="C17" s="1"/>
      <c r="D17" s="1">
        <v>4</v>
      </c>
      <c r="E17" s="1">
        <v>2</v>
      </c>
      <c r="F17" s="1">
        <f t="shared" si="1"/>
        <v>99757</v>
      </c>
      <c r="G17" s="1">
        <f t="shared" si="0"/>
        <v>16</v>
      </c>
    </row>
    <row r="18" spans="1:7" ht="12.75">
      <c r="A18" s="2">
        <v>15</v>
      </c>
      <c r="B18" s="1" t="str">
        <f>'kopvērtējuma tabula'!B22</f>
        <v>Rīgas Juglas vidusskola 8c</v>
      </c>
      <c r="C18" s="1"/>
      <c r="D18" s="1">
        <v>3</v>
      </c>
      <c r="E18" s="1">
        <v>19</v>
      </c>
      <c r="F18" s="1">
        <f t="shared" si="1"/>
        <v>99800</v>
      </c>
      <c r="G18" s="1">
        <f t="shared" si="0"/>
        <v>10</v>
      </c>
    </row>
    <row r="19" spans="1:7" ht="12.75">
      <c r="A19" s="2">
        <v>16</v>
      </c>
      <c r="B19" s="1" t="str">
        <f>'kopvērtējuma tabula'!B23</f>
        <v>Saulkrastu vidusskola 8a</v>
      </c>
      <c r="C19" s="1"/>
      <c r="D19" s="1">
        <v>4</v>
      </c>
      <c r="E19" s="1">
        <v>30</v>
      </c>
      <c r="F19" s="1">
        <f t="shared" si="1"/>
        <v>99729</v>
      </c>
      <c r="G19" s="1">
        <f t="shared" si="0"/>
        <v>20</v>
      </c>
    </row>
    <row r="20" spans="1:7" ht="12.75">
      <c r="A20" s="2">
        <v>17</v>
      </c>
      <c r="B20" s="1" t="str">
        <f>'kopvērtējuma tabula'!B24</f>
        <v>Ziemeļvalstu ģimnāzija 7b</v>
      </c>
      <c r="C20" s="1"/>
      <c r="D20" s="1">
        <v>3</v>
      </c>
      <c r="E20" s="1">
        <v>57</v>
      </c>
      <c r="F20" s="1">
        <f t="shared" si="1"/>
        <v>99762</v>
      </c>
      <c r="G20" s="1">
        <f t="shared" si="0"/>
        <v>15</v>
      </c>
    </row>
    <row r="21" spans="1:7" ht="12.75">
      <c r="A21" s="2">
        <v>18</v>
      </c>
      <c r="B21" s="1" t="str">
        <f>'kopvērtējuma tabula'!B25</f>
        <v>Carnikavas pamatskola 7</v>
      </c>
      <c r="C21" s="1"/>
      <c r="D21" s="1">
        <v>2</v>
      </c>
      <c r="E21" s="1">
        <v>28</v>
      </c>
      <c r="F21" s="1">
        <f t="shared" si="1"/>
        <v>99851</v>
      </c>
      <c r="G21" s="1">
        <f t="shared" si="0"/>
        <v>2</v>
      </c>
    </row>
    <row r="22" spans="1:7" ht="12.75">
      <c r="A22" s="2">
        <v>19</v>
      </c>
      <c r="B22" s="1" t="str">
        <f>'kopvērtējuma tabula'!B26</f>
        <v>Ādažu vidusskola 6b</v>
      </c>
      <c r="C22" s="1"/>
      <c r="D22" s="1">
        <v>2</v>
      </c>
      <c r="E22" s="1">
        <v>51</v>
      </c>
      <c r="F22" s="1">
        <f t="shared" si="1"/>
        <v>99828</v>
      </c>
      <c r="G22" s="1">
        <f t="shared" si="0"/>
        <v>3</v>
      </c>
    </row>
    <row r="23" spans="1:7" ht="12.75">
      <c r="A23" s="2">
        <v>20</v>
      </c>
      <c r="B23" s="1" t="str">
        <f>'kopvērtējuma tabula'!B27</f>
        <v>Ādažu vidusskola 7b</v>
      </c>
      <c r="C23" s="1"/>
      <c r="D23" s="1">
        <v>4</v>
      </c>
      <c r="E23" s="1">
        <v>34</v>
      </c>
      <c r="F23" s="1">
        <f t="shared" si="1"/>
        <v>99725</v>
      </c>
      <c r="G23" s="1">
        <f t="shared" si="0"/>
        <v>22</v>
      </c>
    </row>
    <row r="24" spans="1:7" ht="12.75">
      <c r="A24" s="2">
        <v>21</v>
      </c>
      <c r="B24" s="1" t="str">
        <f>'kopvērtējuma tabula'!B28</f>
        <v>Rīgas Lietuviešu vidusskola 6a</v>
      </c>
      <c r="C24" s="1"/>
      <c r="D24" s="1">
        <v>4</v>
      </c>
      <c r="E24" s="1">
        <v>23</v>
      </c>
      <c r="F24" s="1">
        <f>C24*100000+(99999-D24*60-E24)</f>
        <v>99736</v>
      </c>
      <c r="G24" s="1">
        <f t="shared" si="0"/>
        <v>18</v>
      </c>
    </row>
    <row r="25" spans="1:7" ht="12.75">
      <c r="A25" s="2">
        <v>22</v>
      </c>
      <c r="B25" s="1" t="str">
        <f>'kopvērtējuma tabula'!B29</f>
        <v>Salaspils 1. vidusskola 8a</v>
      </c>
      <c r="C25" s="1"/>
      <c r="D25" s="1">
        <v>2</v>
      </c>
      <c r="E25" s="1">
        <v>54</v>
      </c>
      <c r="F25" s="1">
        <f>C25*100000+(99999-D25*60-E25)</f>
        <v>99825</v>
      </c>
      <c r="G25" s="1">
        <f t="shared" si="0"/>
        <v>4</v>
      </c>
    </row>
    <row r="26" spans="1:7" ht="12.75">
      <c r="A26" s="2">
        <v>23</v>
      </c>
      <c r="B26" s="1" t="str">
        <f>'kopvērtējuma tabula'!B30</f>
        <v>Sējas pamatskola 6a</v>
      </c>
      <c r="C26" s="1"/>
      <c r="D26" s="1">
        <v>4</v>
      </c>
      <c r="E26" s="1">
        <v>31</v>
      </c>
      <c r="F26" s="1">
        <f>C26*100000+(99999-D26*60-E26)</f>
        <v>99728</v>
      </c>
      <c r="G26" s="1">
        <f t="shared" si="0"/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3.00390625" style="0" bestFit="1" customWidth="1"/>
    <col min="2" max="2" width="36.8515625" style="0" customWidth="1"/>
    <col min="3" max="3" width="11.28125" style="0" hidden="1" customWidth="1"/>
    <col min="6" max="6" width="0" style="0" hidden="1" customWidth="1"/>
  </cols>
  <sheetData>
    <row r="1" ht="20.25">
      <c r="A1" s="8" t="s">
        <v>31</v>
      </c>
    </row>
    <row r="3" spans="1:7" ht="12.75">
      <c r="A3" s="1"/>
      <c r="B3" s="7" t="s">
        <v>0</v>
      </c>
      <c r="C3" s="2" t="s">
        <v>9</v>
      </c>
      <c r="D3" s="2" t="s">
        <v>7</v>
      </c>
      <c r="E3" s="2" t="s">
        <v>8</v>
      </c>
      <c r="F3" s="2"/>
      <c r="G3" s="2" t="s">
        <v>2</v>
      </c>
    </row>
    <row r="4" spans="1:7" ht="12.75">
      <c r="A4" s="2">
        <v>1</v>
      </c>
      <c r="B4" s="1" t="str">
        <f>'kopvērtējuma tabula'!B8</f>
        <v>Rīgas Centra sākumskola 6a</v>
      </c>
      <c r="C4" s="1"/>
      <c r="D4" s="1">
        <v>2</v>
      </c>
      <c r="E4" s="1">
        <v>25</v>
      </c>
      <c r="F4" s="1">
        <f>C4*100000+(99999-D4*60-E4)</f>
        <v>99854</v>
      </c>
      <c r="G4" s="1">
        <f aca="true" t="shared" si="0" ref="G4:G26">IF(OR(B4=0,ISNA(RANK(F4,F$4:F$26))),"",RANK(F4,F$4:F$26))</f>
        <v>23</v>
      </c>
    </row>
    <row r="5" spans="1:7" ht="12.75">
      <c r="A5" s="2">
        <v>2</v>
      </c>
      <c r="B5" s="1" t="str">
        <f>'kopvērtējuma tabula'!B9</f>
        <v>Rīgas 84. vidusskola 7c</v>
      </c>
      <c r="C5" s="1"/>
      <c r="D5" s="1">
        <v>1</v>
      </c>
      <c r="E5" s="1">
        <v>40.13</v>
      </c>
      <c r="F5" s="1">
        <f aca="true" t="shared" si="1" ref="F5:F26">C5*100000+(99999-D5*60-E5)</f>
        <v>99898.87</v>
      </c>
      <c r="G5" s="1">
        <f t="shared" si="0"/>
        <v>18</v>
      </c>
    </row>
    <row r="6" spans="1:7" ht="12.75">
      <c r="A6" s="2">
        <v>3</v>
      </c>
      <c r="B6" s="1" t="str">
        <f>'kopvērtējuma tabula'!B10</f>
        <v>Salaspils nov.paš.ies. "Salaspils 1.vsk"6b</v>
      </c>
      <c r="C6" s="1"/>
      <c r="D6" s="1">
        <v>1</v>
      </c>
      <c r="E6" s="1">
        <v>33</v>
      </c>
      <c r="F6" s="1">
        <f t="shared" si="1"/>
        <v>99906</v>
      </c>
      <c r="G6" s="1">
        <f t="shared" si="0"/>
        <v>16</v>
      </c>
    </row>
    <row r="7" spans="1:7" ht="12.75">
      <c r="A7" s="2">
        <v>4</v>
      </c>
      <c r="B7" s="1" t="str">
        <f>'kopvērtējuma tabula'!B11</f>
        <v>Līgatnes novada vidusskola 6b</v>
      </c>
      <c r="C7" s="1"/>
      <c r="D7" s="1">
        <v>1</v>
      </c>
      <c r="E7" s="1">
        <v>41</v>
      </c>
      <c r="F7" s="1">
        <f t="shared" si="1"/>
        <v>99898</v>
      </c>
      <c r="G7" s="1">
        <f t="shared" si="0"/>
        <v>20</v>
      </c>
    </row>
    <row r="8" spans="1:7" ht="12.75">
      <c r="A8" s="2">
        <v>5</v>
      </c>
      <c r="B8" s="1" t="str">
        <f>'kopvērtējuma tabula'!B12</f>
        <v>Rīgas 64. vidusskola 7b</v>
      </c>
      <c r="C8" s="1"/>
      <c r="D8" s="1">
        <v>1</v>
      </c>
      <c r="E8" s="1">
        <v>27</v>
      </c>
      <c r="F8" s="1">
        <f t="shared" si="1"/>
        <v>99912</v>
      </c>
      <c r="G8" s="1">
        <f t="shared" si="0"/>
        <v>11</v>
      </c>
    </row>
    <row r="9" spans="1:7" ht="12.75">
      <c r="A9" s="2">
        <v>6</v>
      </c>
      <c r="B9" s="1" t="str">
        <f>'kopvērtējuma tabula'!B13</f>
        <v>Rīgas Valsts 2.ģimnāzija 8b</v>
      </c>
      <c r="C9" s="1"/>
      <c r="D9" s="1">
        <v>1</v>
      </c>
      <c r="E9" s="1">
        <v>7</v>
      </c>
      <c r="F9" s="1">
        <f t="shared" si="1"/>
        <v>99932</v>
      </c>
      <c r="G9" s="1">
        <f t="shared" si="0"/>
        <v>5</v>
      </c>
    </row>
    <row r="10" spans="1:7" ht="12.75">
      <c r="A10" s="2">
        <v>7</v>
      </c>
      <c r="B10" s="1" t="str">
        <f>'kopvērtējuma tabula'!B14</f>
        <v>Rīgas 85. vidusskola 6a</v>
      </c>
      <c r="C10" s="1"/>
      <c r="D10" s="1">
        <v>1</v>
      </c>
      <c r="E10" s="1">
        <v>29</v>
      </c>
      <c r="F10" s="1">
        <f t="shared" si="1"/>
        <v>99910</v>
      </c>
      <c r="G10" s="1">
        <f t="shared" si="0"/>
        <v>13</v>
      </c>
    </row>
    <row r="11" spans="1:7" ht="12.75">
      <c r="A11" s="2">
        <v>8</v>
      </c>
      <c r="B11" s="1" t="str">
        <f>'kopvērtējuma tabula'!B15</f>
        <v>Ogres sākumskola 6a</v>
      </c>
      <c r="C11" s="1"/>
      <c r="D11" s="1">
        <v>1</v>
      </c>
      <c r="E11" s="1">
        <v>40.7</v>
      </c>
      <c r="F11" s="1">
        <f t="shared" si="1"/>
        <v>99898.3</v>
      </c>
      <c r="G11" s="1">
        <f t="shared" si="0"/>
        <v>19</v>
      </c>
    </row>
    <row r="12" spans="1:7" ht="12.75">
      <c r="A12" s="2">
        <v>9</v>
      </c>
      <c r="B12" s="1" t="str">
        <f>'kopvērtējuma tabula'!B16</f>
        <v>Rīgas Valsts 1. ģimnāzija 7b</v>
      </c>
      <c r="C12" s="1"/>
      <c r="D12" s="1">
        <v>1</v>
      </c>
      <c r="E12" s="1">
        <v>38</v>
      </c>
      <c r="F12" s="1">
        <f t="shared" si="1"/>
        <v>99901</v>
      </c>
      <c r="G12" s="1">
        <f t="shared" si="0"/>
        <v>17</v>
      </c>
    </row>
    <row r="13" spans="1:7" ht="12.75">
      <c r="A13" s="2">
        <v>10</v>
      </c>
      <c r="B13" s="1" t="str">
        <f>'kopvērtējuma tabula'!B17</f>
        <v>Ogres Valsts ģimnāzija 8b</v>
      </c>
      <c r="C13" s="1"/>
      <c r="D13" s="1">
        <v>1</v>
      </c>
      <c r="E13" s="1">
        <v>19</v>
      </c>
      <c r="F13" s="1">
        <f t="shared" si="1"/>
        <v>99920</v>
      </c>
      <c r="G13" s="1">
        <f t="shared" si="0"/>
        <v>7</v>
      </c>
    </row>
    <row r="14" spans="1:7" ht="12.75">
      <c r="A14" s="2">
        <v>11</v>
      </c>
      <c r="B14" s="1" t="str">
        <f>'kopvērtējuma tabula'!B18</f>
        <v>Rīgas Juglas vidusskola 7a</v>
      </c>
      <c r="C14" s="1"/>
      <c r="D14" s="1">
        <v>1</v>
      </c>
      <c r="E14" s="1">
        <v>30</v>
      </c>
      <c r="F14" s="1">
        <f t="shared" si="1"/>
        <v>99909</v>
      </c>
      <c r="G14" s="1">
        <f t="shared" si="0"/>
        <v>14</v>
      </c>
    </row>
    <row r="15" spans="1:7" ht="12.75">
      <c r="A15" s="2">
        <v>12</v>
      </c>
      <c r="B15" s="1" t="str">
        <f>'kopvērtējuma tabula'!B19</f>
        <v>Ogres 1. vidusskola 8b</v>
      </c>
      <c r="C15" s="1"/>
      <c r="D15" s="1">
        <v>1</v>
      </c>
      <c r="E15" s="1">
        <v>47</v>
      </c>
      <c r="F15" s="1">
        <f t="shared" si="1"/>
        <v>99892</v>
      </c>
      <c r="G15" s="1">
        <f t="shared" si="0"/>
        <v>22</v>
      </c>
    </row>
    <row r="16" spans="1:7" ht="12.75">
      <c r="A16" s="2">
        <v>13</v>
      </c>
      <c r="B16" s="1" t="str">
        <f>'kopvērtējuma tabula'!B20</f>
        <v>Mežciema pamatskola 8a</v>
      </c>
      <c r="C16" s="1"/>
      <c r="D16" s="1"/>
      <c r="E16" s="1">
        <v>55</v>
      </c>
      <c r="F16" s="1">
        <f t="shared" si="1"/>
        <v>99944</v>
      </c>
      <c r="G16" s="1">
        <f t="shared" si="0"/>
        <v>2</v>
      </c>
    </row>
    <row r="17" spans="1:7" ht="12.75">
      <c r="A17" s="2">
        <v>14</v>
      </c>
      <c r="B17" s="1" t="str">
        <f>'kopvērtējuma tabula'!B21</f>
        <v>Inčukalna pamatskola 8a</v>
      </c>
      <c r="C17" s="1"/>
      <c r="D17" s="1">
        <v>1</v>
      </c>
      <c r="E17" s="1">
        <v>28</v>
      </c>
      <c r="F17" s="1">
        <f t="shared" si="1"/>
        <v>99911</v>
      </c>
      <c r="G17" s="1">
        <f t="shared" si="0"/>
        <v>12</v>
      </c>
    </row>
    <row r="18" spans="1:7" ht="12.75">
      <c r="A18" s="2">
        <v>15</v>
      </c>
      <c r="B18" s="1" t="str">
        <f>'kopvērtējuma tabula'!B22</f>
        <v>Rīgas Juglas vidusskola 8c</v>
      </c>
      <c r="C18" s="1"/>
      <c r="D18" s="1">
        <v>1</v>
      </c>
      <c r="E18" s="1">
        <v>20</v>
      </c>
      <c r="F18" s="1">
        <f t="shared" si="1"/>
        <v>99919</v>
      </c>
      <c r="G18" s="1">
        <f t="shared" si="0"/>
        <v>8</v>
      </c>
    </row>
    <row r="19" spans="1:7" ht="12.75">
      <c r="A19" s="2">
        <v>16</v>
      </c>
      <c r="B19" s="1" t="str">
        <f>'kopvērtējuma tabula'!B23</f>
        <v>Saulkrastu vidusskola 8a</v>
      </c>
      <c r="C19" s="1"/>
      <c r="D19" s="1">
        <v>1</v>
      </c>
      <c r="E19" s="1">
        <v>26</v>
      </c>
      <c r="F19" s="1">
        <f t="shared" si="1"/>
        <v>99913</v>
      </c>
      <c r="G19" s="1">
        <f t="shared" si="0"/>
        <v>10</v>
      </c>
    </row>
    <row r="20" spans="1:7" ht="12.75">
      <c r="A20" s="2">
        <v>17</v>
      </c>
      <c r="B20" s="1" t="str">
        <f>'kopvērtējuma tabula'!B24</f>
        <v>Ziemeļvalstu ģimnāzija 7b</v>
      </c>
      <c r="C20" s="1"/>
      <c r="D20" s="1">
        <v>1</v>
      </c>
      <c r="E20" s="1">
        <v>32</v>
      </c>
      <c r="F20" s="1">
        <f t="shared" si="1"/>
        <v>99907</v>
      </c>
      <c r="G20" s="1">
        <f t="shared" si="0"/>
        <v>15</v>
      </c>
    </row>
    <row r="21" spans="1:7" ht="12.75">
      <c r="A21" s="2">
        <v>18</v>
      </c>
      <c r="B21" s="1" t="str">
        <f>'kopvērtējuma tabula'!B25</f>
        <v>Carnikavas pamatskola 7</v>
      </c>
      <c r="C21" s="1"/>
      <c r="D21" s="1">
        <v>1</v>
      </c>
      <c r="E21" s="1">
        <v>44</v>
      </c>
      <c r="F21" s="1">
        <f t="shared" si="1"/>
        <v>99895</v>
      </c>
      <c r="G21" s="1">
        <f t="shared" si="0"/>
        <v>21</v>
      </c>
    </row>
    <row r="22" spans="1:7" ht="12.75">
      <c r="A22" s="2">
        <v>19</v>
      </c>
      <c r="B22" s="1" t="str">
        <f>'kopvērtējuma tabula'!B26</f>
        <v>Ādažu vidusskola 6b</v>
      </c>
      <c r="C22" s="1"/>
      <c r="D22" s="1">
        <v>1</v>
      </c>
      <c r="E22" s="1">
        <v>14</v>
      </c>
      <c r="F22" s="1">
        <f t="shared" si="1"/>
        <v>99925</v>
      </c>
      <c r="G22" s="1">
        <f t="shared" si="0"/>
        <v>6</v>
      </c>
    </row>
    <row r="23" spans="1:7" ht="12.75">
      <c r="A23" s="2">
        <v>20</v>
      </c>
      <c r="B23" s="1" t="str">
        <f>'kopvērtējuma tabula'!B27</f>
        <v>Ādažu vidusskola 7b</v>
      </c>
      <c r="C23" s="1"/>
      <c r="D23" s="1">
        <v>1</v>
      </c>
      <c r="E23" s="1">
        <v>6</v>
      </c>
      <c r="F23" s="1">
        <f t="shared" si="1"/>
        <v>99933</v>
      </c>
      <c r="G23" s="1">
        <f t="shared" si="0"/>
        <v>4</v>
      </c>
    </row>
    <row r="24" spans="1:7" ht="12.75">
      <c r="A24" s="2">
        <v>21</v>
      </c>
      <c r="B24" s="1" t="str">
        <f>'kopvērtējuma tabula'!B28</f>
        <v>Rīgas Lietuviešu vidusskola 6a</v>
      </c>
      <c r="C24" s="1"/>
      <c r="D24" s="1">
        <v>1</v>
      </c>
      <c r="E24" s="1">
        <v>22</v>
      </c>
      <c r="F24" s="1">
        <f t="shared" si="1"/>
        <v>99917</v>
      </c>
      <c r="G24" s="1">
        <f t="shared" si="0"/>
        <v>9</v>
      </c>
    </row>
    <row r="25" spans="1:7" ht="12.75">
      <c r="A25" s="2">
        <v>22</v>
      </c>
      <c r="B25" s="1" t="str">
        <f>'kopvērtējuma tabula'!B29</f>
        <v>Salaspils 1. vidusskola 8a</v>
      </c>
      <c r="C25" s="1"/>
      <c r="D25" s="1"/>
      <c r="E25" s="1">
        <v>58</v>
      </c>
      <c r="F25" s="1">
        <f t="shared" si="1"/>
        <v>99941</v>
      </c>
      <c r="G25" s="1">
        <f t="shared" si="0"/>
        <v>3</v>
      </c>
    </row>
    <row r="26" spans="1:7" ht="12.75">
      <c r="A26" s="2">
        <v>23</v>
      </c>
      <c r="B26" s="1" t="str">
        <f>'kopvērtējuma tabula'!B30</f>
        <v>Sējas pamatskola 6a</v>
      </c>
      <c r="C26" s="1"/>
      <c r="D26" s="1"/>
      <c r="E26" s="1">
        <v>50</v>
      </c>
      <c r="F26" s="1">
        <f t="shared" si="1"/>
        <v>99949</v>
      </c>
      <c r="G26" s="1">
        <f t="shared" si="0"/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3.00390625" style="0" bestFit="1" customWidth="1"/>
    <col min="2" max="2" width="38.421875" style="0" customWidth="1"/>
    <col min="3" max="3" width="11.28125" style="0" hidden="1" customWidth="1"/>
    <col min="4" max="6" width="0" style="0" hidden="1" customWidth="1"/>
  </cols>
  <sheetData>
    <row r="1" ht="20.25">
      <c r="A1" s="8" t="s">
        <v>32</v>
      </c>
    </row>
    <row r="3" spans="1:7" ht="12.75">
      <c r="A3" s="1"/>
      <c r="B3" s="7" t="s">
        <v>0</v>
      </c>
      <c r="C3" s="2" t="s">
        <v>9</v>
      </c>
      <c r="D3" s="2" t="s">
        <v>7</v>
      </c>
      <c r="E3" s="2" t="s">
        <v>8</v>
      </c>
      <c r="F3" s="2"/>
      <c r="G3" s="2" t="s">
        <v>2</v>
      </c>
    </row>
    <row r="4" spans="1:7" ht="12.75">
      <c r="A4" s="2">
        <v>1</v>
      </c>
      <c r="B4" s="1" t="str">
        <f>'kopvērtējuma tabula'!B8</f>
        <v>Rīgas Centra sākumskola 6a</v>
      </c>
      <c r="C4" s="1"/>
      <c r="D4" s="1"/>
      <c r="E4" s="1"/>
      <c r="F4" s="1">
        <f>C4*100000+(99999-D4*60-E4)</f>
        <v>99999</v>
      </c>
      <c r="G4" s="1">
        <v>8</v>
      </c>
    </row>
    <row r="5" spans="1:7" ht="12.75">
      <c r="A5" s="2">
        <v>2</v>
      </c>
      <c r="B5" s="1" t="str">
        <f>'kopvērtējuma tabula'!B9</f>
        <v>Rīgas 84. vidusskola 7c</v>
      </c>
      <c r="C5" s="1"/>
      <c r="D5" s="1"/>
      <c r="E5" s="1"/>
      <c r="F5" s="1">
        <f aca="true" t="shared" si="0" ref="F5:F26">C5*100000+(99999-D5*60-E5)</f>
        <v>99999</v>
      </c>
      <c r="G5" s="1">
        <v>2</v>
      </c>
    </row>
    <row r="6" spans="1:7" ht="12.75">
      <c r="A6" s="2">
        <v>3</v>
      </c>
      <c r="B6" s="1" t="str">
        <f>'kopvērtējuma tabula'!B10</f>
        <v>Salaspils nov.paš.ies. "Salaspils 1.vsk"6b</v>
      </c>
      <c r="C6" s="1"/>
      <c r="D6" s="1"/>
      <c r="E6" s="1"/>
      <c r="F6" s="1">
        <f t="shared" si="0"/>
        <v>99999</v>
      </c>
      <c r="G6" s="1">
        <v>13</v>
      </c>
    </row>
    <row r="7" spans="1:7" ht="12.75">
      <c r="A7" s="2">
        <v>4</v>
      </c>
      <c r="B7" s="1" t="str">
        <f>'kopvērtējuma tabula'!B11</f>
        <v>Līgatnes novada vidusskola 6b</v>
      </c>
      <c r="C7" s="1"/>
      <c r="D7" s="1"/>
      <c r="E7" s="1"/>
      <c r="F7" s="1">
        <f t="shared" si="0"/>
        <v>99999</v>
      </c>
      <c r="G7" s="1">
        <v>11</v>
      </c>
    </row>
    <row r="8" spans="1:7" ht="12.75">
      <c r="A8" s="2">
        <v>5</v>
      </c>
      <c r="B8" s="1" t="str">
        <f>'kopvērtējuma tabula'!B12</f>
        <v>Rīgas 64. vidusskola 7b</v>
      </c>
      <c r="C8" s="1"/>
      <c r="D8" s="1"/>
      <c r="E8" s="1"/>
      <c r="F8" s="1">
        <f t="shared" si="0"/>
        <v>99999</v>
      </c>
      <c r="G8" s="1">
        <v>10</v>
      </c>
    </row>
    <row r="9" spans="1:7" ht="12.75">
      <c r="A9" s="2">
        <v>6</v>
      </c>
      <c r="B9" s="1" t="str">
        <f>'kopvērtējuma tabula'!B13</f>
        <v>Rīgas Valsts 2.ģimnāzija 8b</v>
      </c>
      <c r="C9" s="1"/>
      <c r="D9" s="1"/>
      <c r="E9" s="1"/>
      <c r="F9" s="1">
        <f t="shared" si="0"/>
        <v>99999</v>
      </c>
      <c r="G9" s="1">
        <v>22</v>
      </c>
    </row>
    <row r="10" spans="1:7" ht="12.75">
      <c r="A10" s="2">
        <v>7</v>
      </c>
      <c r="B10" s="1" t="str">
        <f>'kopvērtējuma tabula'!B14</f>
        <v>Rīgas 85. vidusskola 6a</v>
      </c>
      <c r="C10" s="1"/>
      <c r="D10" s="1"/>
      <c r="E10" s="1"/>
      <c r="F10" s="1">
        <f t="shared" si="0"/>
        <v>99999</v>
      </c>
      <c r="G10" s="1">
        <v>18</v>
      </c>
    </row>
    <row r="11" spans="1:7" ht="12.75">
      <c r="A11" s="2">
        <v>8</v>
      </c>
      <c r="B11" s="1" t="str">
        <f>'kopvērtējuma tabula'!B15</f>
        <v>Ogres sākumskola 6a</v>
      </c>
      <c r="C11" s="1"/>
      <c r="D11" s="1"/>
      <c r="E11" s="1"/>
      <c r="F11" s="1">
        <f t="shared" si="0"/>
        <v>99999</v>
      </c>
      <c r="G11" s="1">
        <v>1</v>
      </c>
    </row>
    <row r="12" spans="1:7" ht="12.75">
      <c r="A12" s="2">
        <v>9</v>
      </c>
      <c r="B12" s="1" t="str">
        <f>'kopvērtējuma tabula'!B16</f>
        <v>Rīgas Valsts 1. ģimnāzija 7b</v>
      </c>
      <c r="C12" s="1"/>
      <c r="D12" s="1"/>
      <c r="E12" s="1"/>
      <c r="F12" s="1">
        <f t="shared" si="0"/>
        <v>99999</v>
      </c>
      <c r="G12" s="1">
        <v>21</v>
      </c>
    </row>
    <row r="13" spans="1:7" ht="12.75">
      <c r="A13" s="2">
        <v>10</v>
      </c>
      <c r="B13" s="1" t="str">
        <f>'kopvērtējuma tabula'!B17</f>
        <v>Ogres Valsts ģimnāzija 8b</v>
      </c>
      <c r="C13" s="1"/>
      <c r="D13" s="1"/>
      <c r="E13" s="1"/>
      <c r="F13" s="1">
        <f t="shared" si="0"/>
        <v>99999</v>
      </c>
      <c r="G13" s="1">
        <v>5</v>
      </c>
    </row>
    <row r="14" spans="1:7" ht="12.75">
      <c r="A14" s="2">
        <v>11</v>
      </c>
      <c r="B14" s="1" t="str">
        <f>'kopvērtējuma tabula'!B18</f>
        <v>Rīgas Juglas vidusskola 7a</v>
      </c>
      <c r="C14" s="1"/>
      <c r="D14" s="1"/>
      <c r="E14" s="1"/>
      <c r="F14" s="1">
        <f t="shared" si="0"/>
        <v>99999</v>
      </c>
      <c r="G14" s="1">
        <v>7</v>
      </c>
    </row>
    <row r="15" spans="1:7" ht="12.75">
      <c r="A15" s="2">
        <v>12</v>
      </c>
      <c r="B15" s="1" t="str">
        <f>'kopvērtējuma tabula'!B19</f>
        <v>Ogres 1. vidusskola 8b</v>
      </c>
      <c r="C15" s="1"/>
      <c r="D15" s="1"/>
      <c r="E15" s="1"/>
      <c r="F15" s="1">
        <f t="shared" si="0"/>
        <v>99999</v>
      </c>
      <c r="G15" s="1">
        <v>9</v>
      </c>
    </row>
    <row r="16" spans="1:7" ht="12.75">
      <c r="A16" s="2">
        <v>13</v>
      </c>
      <c r="B16" s="1" t="str">
        <f>'kopvērtējuma tabula'!B20</f>
        <v>Mežciema pamatskola 8a</v>
      </c>
      <c r="C16" s="1"/>
      <c r="D16" s="1"/>
      <c r="E16" s="1"/>
      <c r="F16" s="1">
        <f t="shared" si="0"/>
        <v>99999</v>
      </c>
      <c r="G16" s="1">
        <v>16</v>
      </c>
    </row>
    <row r="17" spans="1:7" ht="12.75">
      <c r="A17" s="2">
        <v>14</v>
      </c>
      <c r="B17" s="1" t="str">
        <f>'kopvērtējuma tabula'!B21</f>
        <v>Inčukalna pamatskola 8a</v>
      </c>
      <c r="C17" s="1"/>
      <c r="D17" s="1"/>
      <c r="E17" s="1"/>
      <c r="F17" s="1">
        <f t="shared" si="0"/>
        <v>99999</v>
      </c>
      <c r="G17" s="1">
        <v>17</v>
      </c>
    </row>
    <row r="18" spans="1:7" ht="12.75">
      <c r="A18" s="2">
        <v>15</v>
      </c>
      <c r="B18" s="1" t="str">
        <f>'kopvērtējuma tabula'!B22</f>
        <v>Rīgas Juglas vidusskola 8c</v>
      </c>
      <c r="C18" s="1"/>
      <c r="D18" s="1"/>
      <c r="E18" s="1"/>
      <c r="F18" s="1">
        <f t="shared" si="0"/>
        <v>99999</v>
      </c>
      <c r="G18" s="1">
        <v>12</v>
      </c>
    </row>
    <row r="19" spans="1:7" ht="12.75">
      <c r="A19" s="2">
        <v>16</v>
      </c>
      <c r="B19" s="1" t="str">
        <f>'kopvērtējuma tabula'!B23</f>
        <v>Saulkrastu vidusskola 8a</v>
      </c>
      <c r="C19" s="1"/>
      <c r="D19" s="1"/>
      <c r="E19" s="1"/>
      <c r="F19" s="1">
        <f t="shared" si="0"/>
        <v>99999</v>
      </c>
      <c r="G19" s="1">
        <v>23</v>
      </c>
    </row>
    <row r="20" spans="1:7" ht="12.75">
      <c r="A20" s="2">
        <v>17</v>
      </c>
      <c r="B20" s="1" t="str">
        <f>'kopvērtējuma tabula'!B24</f>
        <v>Ziemeļvalstu ģimnāzija 7b</v>
      </c>
      <c r="C20" s="1"/>
      <c r="D20" s="1"/>
      <c r="E20" s="1"/>
      <c r="F20" s="1">
        <f t="shared" si="0"/>
        <v>99999</v>
      </c>
      <c r="G20" s="1">
        <v>20</v>
      </c>
    </row>
    <row r="21" spans="1:7" ht="12.75">
      <c r="A21" s="2">
        <v>18</v>
      </c>
      <c r="B21" s="1" t="str">
        <f>'kopvērtējuma tabula'!B25</f>
        <v>Carnikavas pamatskola 7</v>
      </c>
      <c r="C21" s="1"/>
      <c r="D21" s="1"/>
      <c r="E21" s="1"/>
      <c r="F21" s="1">
        <f t="shared" si="0"/>
        <v>99999</v>
      </c>
      <c r="G21" s="1">
        <v>15</v>
      </c>
    </row>
    <row r="22" spans="1:7" ht="12.75">
      <c r="A22" s="2">
        <v>19</v>
      </c>
      <c r="B22" s="1" t="str">
        <f>'kopvērtējuma tabula'!B26</f>
        <v>Ādažu vidusskola 6b</v>
      </c>
      <c r="C22" s="1"/>
      <c r="D22" s="1"/>
      <c r="E22" s="1"/>
      <c r="F22" s="1">
        <f t="shared" si="0"/>
        <v>99999</v>
      </c>
      <c r="G22" s="1">
        <v>3</v>
      </c>
    </row>
    <row r="23" spans="1:7" ht="12.75">
      <c r="A23" s="2">
        <v>20</v>
      </c>
      <c r="B23" s="1" t="str">
        <f>'kopvērtējuma tabula'!B27</f>
        <v>Ādažu vidusskola 7b</v>
      </c>
      <c r="C23" s="1"/>
      <c r="D23" s="1"/>
      <c r="E23" s="1"/>
      <c r="F23" s="1">
        <f t="shared" si="0"/>
        <v>99999</v>
      </c>
      <c r="G23" s="1">
        <v>4</v>
      </c>
    </row>
    <row r="24" spans="1:7" ht="12.75">
      <c r="A24" s="2">
        <v>21</v>
      </c>
      <c r="B24" s="1" t="str">
        <f>'kopvērtējuma tabula'!B28</f>
        <v>Rīgas Lietuviešu vidusskola 6a</v>
      </c>
      <c r="C24" s="1"/>
      <c r="D24" s="1"/>
      <c r="E24" s="1"/>
      <c r="F24" s="1">
        <f t="shared" si="0"/>
        <v>99999</v>
      </c>
      <c r="G24" s="1">
        <v>19</v>
      </c>
    </row>
    <row r="25" spans="1:7" ht="12.75">
      <c r="A25" s="2">
        <v>22</v>
      </c>
      <c r="B25" s="1" t="str">
        <f>'kopvērtējuma tabula'!B29</f>
        <v>Salaspils 1. vidusskola 8a</v>
      </c>
      <c r="C25" s="1"/>
      <c r="D25" s="1"/>
      <c r="E25" s="1"/>
      <c r="F25" s="1">
        <f t="shared" si="0"/>
        <v>99999</v>
      </c>
      <c r="G25" s="1">
        <v>14</v>
      </c>
    </row>
    <row r="26" spans="1:7" ht="12.75">
      <c r="A26" s="2">
        <v>23</v>
      </c>
      <c r="B26" s="1" t="str">
        <f>'kopvērtējuma tabula'!B30</f>
        <v>Sējas pamatskola 6a</v>
      </c>
      <c r="C26" s="1"/>
      <c r="D26" s="1"/>
      <c r="E26" s="1"/>
      <c r="F26" s="1">
        <f t="shared" si="0"/>
        <v>99999</v>
      </c>
      <c r="G26" s="1"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D1" sqref="D1:E16384"/>
    </sheetView>
  </sheetViews>
  <sheetFormatPr defaultColWidth="9.140625" defaultRowHeight="12.75"/>
  <cols>
    <col min="1" max="1" width="3.00390625" style="0" bestFit="1" customWidth="1"/>
    <col min="2" max="2" width="38.28125" style="0" customWidth="1"/>
    <col min="3" max="3" width="11.28125" style="0" hidden="1" customWidth="1"/>
    <col min="4" max="6" width="0" style="0" hidden="1" customWidth="1"/>
  </cols>
  <sheetData>
    <row r="1" ht="20.25">
      <c r="A1" s="8" t="s">
        <v>61</v>
      </c>
    </row>
    <row r="3" spans="1:7" ht="12.75">
      <c r="A3" s="1"/>
      <c r="B3" s="7" t="s">
        <v>0</v>
      </c>
      <c r="C3" s="2" t="s">
        <v>9</v>
      </c>
      <c r="D3" s="2" t="s">
        <v>7</v>
      </c>
      <c r="E3" s="2" t="s">
        <v>8</v>
      </c>
      <c r="F3" s="2"/>
      <c r="G3" s="2" t="s">
        <v>2</v>
      </c>
    </row>
    <row r="4" spans="1:7" ht="12.75">
      <c r="A4" s="2">
        <v>1</v>
      </c>
      <c r="B4" s="1" t="str">
        <f>'kopvērtējuma tabula'!B8</f>
        <v>Rīgas Centra sākumskola 6a</v>
      </c>
      <c r="C4" s="1"/>
      <c r="D4" s="1"/>
      <c r="E4" s="1"/>
      <c r="F4" s="1">
        <f>C4*100000+(99999-D4*60-E4)</f>
        <v>99999</v>
      </c>
      <c r="G4" s="1">
        <f aca="true" t="shared" si="0" ref="G4:G26">IF(OR(B4=0,ISNA(RANK(F4,F$4:F$26))),"",RANK(F4,F$4:F$26))</f>
        <v>1</v>
      </c>
    </row>
    <row r="5" spans="1:7" ht="12.75">
      <c r="A5" s="2">
        <v>2</v>
      </c>
      <c r="B5" s="1" t="str">
        <f>'kopvērtējuma tabula'!B9</f>
        <v>Rīgas 84. vidusskola 7c</v>
      </c>
      <c r="C5" s="1"/>
      <c r="D5" s="1"/>
      <c r="E5" s="1"/>
      <c r="F5" s="1">
        <f aca="true" t="shared" si="1" ref="F5:F26">C5*100000+(99999-D5*60-E5)</f>
        <v>99999</v>
      </c>
      <c r="G5" s="1">
        <f t="shared" si="0"/>
        <v>1</v>
      </c>
    </row>
    <row r="6" spans="1:7" ht="12.75">
      <c r="A6" s="2">
        <v>3</v>
      </c>
      <c r="B6" s="1" t="str">
        <f>'kopvērtējuma tabula'!B10</f>
        <v>Salaspils nov.paš.ies. "Salaspils 1.vsk"6b</v>
      </c>
      <c r="C6" s="1"/>
      <c r="D6" s="1"/>
      <c r="E6" s="1"/>
      <c r="F6" s="1">
        <f t="shared" si="1"/>
        <v>99999</v>
      </c>
      <c r="G6" s="1">
        <f t="shared" si="0"/>
        <v>1</v>
      </c>
    </row>
    <row r="7" spans="1:7" ht="12.75">
      <c r="A7" s="2">
        <v>4</v>
      </c>
      <c r="B7" s="1" t="str">
        <f>'kopvērtējuma tabula'!B11</f>
        <v>Līgatnes novada vidusskola 6b</v>
      </c>
      <c r="C7" s="1"/>
      <c r="D7" s="1"/>
      <c r="E7" s="1"/>
      <c r="F7" s="1">
        <f t="shared" si="1"/>
        <v>99999</v>
      </c>
      <c r="G7" s="1">
        <f t="shared" si="0"/>
        <v>1</v>
      </c>
    </row>
    <row r="8" spans="1:7" ht="12.75">
      <c r="A8" s="2">
        <v>5</v>
      </c>
      <c r="B8" s="1" t="str">
        <f>'kopvērtējuma tabula'!B12</f>
        <v>Rīgas 64. vidusskola 7b</v>
      </c>
      <c r="C8" s="1"/>
      <c r="D8" s="1"/>
      <c r="E8" s="1"/>
      <c r="F8" s="1">
        <f t="shared" si="1"/>
        <v>99999</v>
      </c>
      <c r="G8" s="1">
        <f t="shared" si="0"/>
        <v>1</v>
      </c>
    </row>
    <row r="9" spans="1:7" ht="12.75">
      <c r="A9" s="2">
        <v>6</v>
      </c>
      <c r="B9" s="1" t="str">
        <f>'kopvērtējuma tabula'!B13</f>
        <v>Rīgas Valsts 2.ģimnāzija 8b</v>
      </c>
      <c r="C9" s="1"/>
      <c r="D9" s="1"/>
      <c r="E9" s="1"/>
      <c r="F9" s="1">
        <f t="shared" si="1"/>
        <v>99999</v>
      </c>
      <c r="G9" s="1">
        <f t="shared" si="0"/>
        <v>1</v>
      </c>
    </row>
    <row r="10" spans="1:7" ht="12.75">
      <c r="A10" s="2">
        <v>7</v>
      </c>
      <c r="B10" s="1" t="str">
        <f>'kopvērtējuma tabula'!B14</f>
        <v>Rīgas 85. vidusskola 6a</v>
      </c>
      <c r="C10" s="1"/>
      <c r="D10" s="1"/>
      <c r="E10" s="1"/>
      <c r="F10" s="1">
        <f t="shared" si="1"/>
        <v>99999</v>
      </c>
      <c r="G10" s="1">
        <f t="shared" si="0"/>
        <v>1</v>
      </c>
    </row>
    <row r="11" spans="1:7" ht="12.75">
      <c r="A11" s="2">
        <v>8</v>
      </c>
      <c r="B11" s="1" t="str">
        <f>'kopvērtējuma tabula'!B15</f>
        <v>Ogres sākumskola 6a</v>
      </c>
      <c r="C11" s="1"/>
      <c r="D11" s="1"/>
      <c r="E11" s="1"/>
      <c r="F11" s="1">
        <f t="shared" si="1"/>
        <v>99999</v>
      </c>
      <c r="G11" s="1">
        <f t="shared" si="0"/>
        <v>1</v>
      </c>
    </row>
    <row r="12" spans="1:7" ht="12.75">
      <c r="A12" s="2">
        <v>9</v>
      </c>
      <c r="B12" s="1" t="str">
        <f>'kopvērtējuma tabula'!B16</f>
        <v>Rīgas Valsts 1. ģimnāzija 7b</v>
      </c>
      <c r="C12" s="1"/>
      <c r="D12" s="1"/>
      <c r="E12" s="1"/>
      <c r="F12" s="1">
        <f t="shared" si="1"/>
        <v>99999</v>
      </c>
      <c r="G12" s="1">
        <f t="shared" si="0"/>
        <v>1</v>
      </c>
    </row>
    <row r="13" spans="1:7" ht="12.75">
      <c r="A13" s="2">
        <v>10</v>
      </c>
      <c r="B13" s="1" t="str">
        <f>'kopvērtējuma tabula'!B17</f>
        <v>Ogres Valsts ģimnāzija 8b</v>
      </c>
      <c r="C13" s="1"/>
      <c r="D13" s="1"/>
      <c r="E13" s="1"/>
      <c r="F13" s="1">
        <f t="shared" si="1"/>
        <v>99999</v>
      </c>
      <c r="G13" s="1">
        <f t="shared" si="0"/>
        <v>1</v>
      </c>
    </row>
    <row r="14" spans="1:7" ht="12.75">
      <c r="A14" s="2">
        <v>11</v>
      </c>
      <c r="B14" s="1" t="str">
        <f>'kopvērtējuma tabula'!B18</f>
        <v>Rīgas Juglas vidusskola 7a</v>
      </c>
      <c r="C14" s="1"/>
      <c r="D14" s="1"/>
      <c r="E14" s="1"/>
      <c r="F14" s="1">
        <f t="shared" si="1"/>
        <v>99999</v>
      </c>
      <c r="G14" s="1">
        <f t="shared" si="0"/>
        <v>1</v>
      </c>
    </row>
    <row r="15" spans="1:7" ht="12.75">
      <c r="A15" s="2">
        <v>12</v>
      </c>
      <c r="B15" s="1" t="str">
        <f>'kopvērtējuma tabula'!B19</f>
        <v>Ogres 1. vidusskola 8b</v>
      </c>
      <c r="C15" s="1"/>
      <c r="D15" s="1"/>
      <c r="E15" s="1"/>
      <c r="F15" s="1">
        <f t="shared" si="1"/>
        <v>99999</v>
      </c>
      <c r="G15" s="1">
        <f t="shared" si="0"/>
        <v>1</v>
      </c>
    </row>
    <row r="16" spans="1:7" ht="12.75">
      <c r="A16" s="2">
        <v>13</v>
      </c>
      <c r="B16" s="1" t="str">
        <f>'kopvērtējuma tabula'!B20</f>
        <v>Mežciema pamatskola 8a</v>
      </c>
      <c r="C16" s="1"/>
      <c r="D16" s="1"/>
      <c r="E16" s="1"/>
      <c r="F16" s="1">
        <f t="shared" si="1"/>
        <v>99999</v>
      </c>
      <c r="G16" s="1">
        <f t="shared" si="0"/>
        <v>1</v>
      </c>
    </row>
    <row r="17" spans="1:7" ht="12.75">
      <c r="A17" s="2">
        <v>14</v>
      </c>
      <c r="B17" s="1" t="str">
        <f>'kopvērtējuma tabula'!B21</f>
        <v>Inčukalna pamatskola 8a</v>
      </c>
      <c r="C17" s="1"/>
      <c r="D17" s="1"/>
      <c r="E17" s="1"/>
      <c r="F17" s="1">
        <f t="shared" si="1"/>
        <v>99999</v>
      </c>
      <c r="G17" s="1">
        <f t="shared" si="0"/>
        <v>1</v>
      </c>
    </row>
    <row r="18" spans="1:7" ht="12.75">
      <c r="A18" s="2">
        <v>15</v>
      </c>
      <c r="B18" s="1" t="str">
        <f>'kopvērtējuma tabula'!B22</f>
        <v>Rīgas Juglas vidusskola 8c</v>
      </c>
      <c r="C18" s="1"/>
      <c r="D18" s="1"/>
      <c r="E18" s="1"/>
      <c r="F18" s="1">
        <f t="shared" si="1"/>
        <v>99999</v>
      </c>
      <c r="G18" s="1">
        <f t="shared" si="0"/>
        <v>1</v>
      </c>
    </row>
    <row r="19" spans="1:7" ht="12.75">
      <c r="A19" s="2">
        <v>16</v>
      </c>
      <c r="B19" s="1" t="str">
        <f>'kopvērtējuma tabula'!B23</f>
        <v>Saulkrastu vidusskola 8a</v>
      </c>
      <c r="C19" s="1"/>
      <c r="D19" s="1"/>
      <c r="E19" s="1"/>
      <c r="F19" s="1">
        <f t="shared" si="1"/>
        <v>99999</v>
      </c>
      <c r="G19" s="1">
        <f t="shared" si="0"/>
        <v>1</v>
      </c>
    </row>
    <row r="20" spans="1:7" ht="12.75">
      <c r="A20" s="2">
        <v>17</v>
      </c>
      <c r="B20" s="1" t="str">
        <f>'kopvērtējuma tabula'!B24</f>
        <v>Ziemeļvalstu ģimnāzija 7b</v>
      </c>
      <c r="C20" s="1"/>
      <c r="D20" s="1"/>
      <c r="E20" s="1"/>
      <c r="F20" s="1">
        <f t="shared" si="1"/>
        <v>99999</v>
      </c>
      <c r="G20" s="1">
        <f t="shared" si="0"/>
        <v>1</v>
      </c>
    </row>
    <row r="21" spans="1:7" ht="12.75">
      <c r="A21" s="2">
        <v>18</v>
      </c>
      <c r="B21" s="1" t="str">
        <f>'kopvērtējuma tabula'!B25</f>
        <v>Carnikavas pamatskola 7</v>
      </c>
      <c r="C21" s="1"/>
      <c r="D21" s="1"/>
      <c r="E21" s="1"/>
      <c r="F21" s="1">
        <f t="shared" si="1"/>
        <v>99999</v>
      </c>
      <c r="G21" s="1">
        <f t="shared" si="0"/>
        <v>1</v>
      </c>
    </row>
    <row r="22" spans="1:7" ht="12.75">
      <c r="A22" s="2">
        <v>19</v>
      </c>
      <c r="B22" s="1" t="str">
        <f>'kopvērtējuma tabula'!B26</f>
        <v>Ādažu vidusskola 6b</v>
      </c>
      <c r="C22" s="1"/>
      <c r="D22" s="1"/>
      <c r="E22" s="1"/>
      <c r="F22" s="1">
        <f t="shared" si="1"/>
        <v>99999</v>
      </c>
      <c r="G22" s="1">
        <f t="shared" si="0"/>
        <v>1</v>
      </c>
    </row>
    <row r="23" spans="1:7" ht="12.75">
      <c r="A23" s="2">
        <v>20</v>
      </c>
      <c r="B23" s="1" t="str">
        <f>'kopvērtējuma tabula'!B27</f>
        <v>Ādažu vidusskola 7b</v>
      </c>
      <c r="C23" s="1"/>
      <c r="D23" s="1"/>
      <c r="E23" s="1"/>
      <c r="F23" s="1">
        <f t="shared" si="1"/>
        <v>99999</v>
      </c>
      <c r="G23" s="1">
        <f t="shared" si="0"/>
        <v>1</v>
      </c>
    </row>
    <row r="24" spans="1:7" ht="12.75">
      <c r="A24" s="2">
        <v>21</v>
      </c>
      <c r="B24" s="1" t="str">
        <f>'kopvērtējuma tabula'!B28</f>
        <v>Rīgas Lietuviešu vidusskola 6a</v>
      </c>
      <c r="C24" s="1"/>
      <c r="D24" s="1"/>
      <c r="E24" s="1"/>
      <c r="F24" s="1">
        <f t="shared" si="1"/>
        <v>99999</v>
      </c>
      <c r="G24" s="1">
        <f t="shared" si="0"/>
        <v>1</v>
      </c>
    </row>
    <row r="25" spans="1:7" ht="12.75">
      <c r="A25" s="2">
        <v>22</v>
      </c>
      <c r="B25" s="1" t="str">
        <f>'kopvērtējuma tabula'!B29</f>
        <v>Salaspils 1. vidusskola 8a</v>
      </c>
      <c r="C25" s="1"/>
      <c r="D25" s="1"/>
      <c r="E25" s="1"/>
      <c r="F25" s="1">
        <f t="shared" si="1"/>
        <v>99999</v>
      </c>
      <c r="G25" s="1">
        <f t="shared" si="0"/>
        <v>1</v>
      </c>
    </row>
    <row r="26" spans="1:7" ht="12.75">
      <c r="A26" s="2">
        <v>23</v>
      </c>
      <c r="B26" s="1" t="str">
        <f>'kopvērtējuma tabula'!B30</f>
        <v>Sējas pamatskola 6a</v>
      </c>
      <c r="C26" s="1"/>
      <c r="D26" s="1"/>
      <c r="E26" s="1"/>
      <c r="F26" s="1">
        <f t="shared" si="1"/>
        <v>99999</v>
      </c>
      <c r="G26" s="1">
        <f t="shared" si="0"/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3.00390625" style="0" bestFit="1" customWidth="1"/>
    <col min="2" max="2" width="37.8515625" style="0" customWidth="1"/>
    <col min="3" max="3" width="11.28125" style="0" hidden="1" customWidth="1"/>
    <col min="6" max="6" width="0" style="0" hidden="1" customWidth="1"/>
  </cols>
  <sheetData>
    <row r="1" ht="20.25">
      <c r="A1" s="8" t="s">
        <v>62</v>
      </c>
    </row>
    <row r="3" spans="1:7" ht="12.75">
      <c r="A3" s="1"/>
      <c r="B3" s="7" t="s">
        <v>0</v>
      </c>
      <c r="C3" s="2" t="s">
        <v>9</v>
      </c>
      <c r="D3" s="2" t="s">
        <v>7</v>
      </c>
      <c r="E3" s="2" t="s">
        <v>8</v>
      </c>
      <c r="F3" s="2"/>
      <c r="G3" s="2" t="s">
        <v>2</v>
      </c>
    </row>
    <row r="4" spans="1:7" ht="12.75">
      <c r="A4" s="2">
        <v>1</v>
      </c>
      <c r="B4" s="1" t="str">
        <f>'kopvērtējuma tabula'!B8</f>
        <v>Rīgas Centra sākumskola 6a</v>
      </c>
      <c r="C4" s="1"/>
      <c r="D4" s="1">
        <v>2</v>
      </c>
      <c r="E4" s="1">
        <v>36.65</v>
      </c>
      <c r="F4" s="1">
        <f>C4*100000+(99999-D4*60-E4)</f>
        <v>99842.35</v>
      </c>
      <c r="G4" s="1">
        <f aca="true" t="shared" si="0" ref="G4:G26">IF(OR(B4=0,ISNA(RANK(F4,F$4:F$26))),"",RANK(F4,F$4:F$26))</f>
        <v>8</v>
      </c>
    </row>
    <row r="5" spans="1:7" ht="12.75">
      <c r="A5" s="2">
        <v>2</v>
      </c>
      <c r="B5" s="1" t="str">
        <f>'kopvērtējuma tabula'!B9</f>
        <v>Rīgas 84. vidusskola 7c</v>
      </c>
      <c r="C5" s="1"/>
      <c r="D5" s="1">
        <v>2</v>
      </c>
      <c r="E5" s="1">
        <v>40</v>
      </c>
      <c r="F5" s="1">
        <f aca="true" t="shared" si="1" ref="F5:F26">C5*100000+(99999-D5*60-E5)</f>
        <v>99839</v>
      </c>
      <c r="G5" s="1">
        <f t="shared" si="0"/>
        <v>11</v>
      </c>
    </row>
    <row r="6" spans="1:7" ht="12.75">
      <c r="A6" s="2">
        <v>3</v>
      </c>
      <c r="B6" s="1" t="str">
        <f>'kopvērtējuma tabula'!B10</f>
        <v>Salaspils nov.paš.ies. "Salaspils 1.vsk"6b</v>
      </c>
      <c r="C6" s="1"/>
      <c r="D6" s="1">
        <v>2</v>
      </c>
      <c r="E6" s="1">
        <v>51</v>
      </c>
      <c r="F6" s="1">
        <f t="shared" si="1"/>
        <v>99828</v>
      </c>
      <c r="G6" s="1">
        <f t="shared" si="0"/>
        <v>18</v>
      </c>
    </row>
    <row r="7" spans="1:7" ht="12.75">
      <c r="A7" s="2">
        <v>4</v>
      </c>
      <c r="B7" s="1" t="str">
        <f>'kopvērtējuma tabula'!B11</f>
        <v>Līgatnes novada vidusskola 6b</v>
      </c>
      <c r="C7" s="1"/>
      <c r="D7" s="1">
        <v>2</v>
      </c>
      <c r="E7" s="1">
        <v>52</v>
      </c>
      <c r="F7" s="1">
        <f t="shared" si="1"/>
        <v>99827</v>
      </c>
      <c r="G7" s="1">
        <f t="shared" si="0"/>
        <v>19</v>
      </c>
    </row>
    <row r="8" spans="1:7" ht="12.75">
      <c r="A8" s="2">
        <v>5</v>
      </c>
      <c r="B8" s="1" t="str">
        <f>'kopvērtējuma tabula'!B12</f>
        <v>Rīgas 64. vidusskola 7b</v>
      </c>
      <c r="C8" s="1"/>
      <c r="D8" s="1">
        <v>2</v>
      </c>
      <c r="E8" s="1">
        <v>35</v>
      </c>
      <c r="F8" s="1">
        <f t="shared" si="1"/>
        <v>99844</v>
      </c>
      <c r="G8" s="1">
        <f t="shared" si="0"/>
        <v>6</v>
      </c>
    </row>
    <row r="9" spans="1:7" ht="12.75">
      <c r="A9" s="2">
        <v>6</v>
      </c>
      <c r="B9" s="1" t="str">
        <f>'kopvērtējuma tabula'!B13</f>
        <v>Rīgas Valsts 2.ģimnāzija 8b</v>
      </c>
      <c r="C9" s="1"/>
      <c r="D9" s="1">
        <v>3</v>
      </c>
      <c r="E9" s="1">
        <v>0.37</v>
      </c>
      <c r="F9" s="1">
        <f t="shared" si="1"/>
        <v>99818.63</v>
      </c>
      <c r="G9" s="1">
        <f t="shared" si="0"/>
        <v>22</v>
      </c>
    </row>
    <row r="10" spans="1:7" ht="12.75">
      <c r="A10" s="2">
        <v>7</v>
      </c>
      <c r="B10" s="1" t="str">
        <f>'kopvērtējuma tabula'!B14</f>
        <v>Rīgas 85. vidusskola 6a</v>
      </c>
      <c r="C10" s="1"/>
      <c r="D10" s="1">
        <v>2</v>
      </c>
      <c r="E10" s="1">
        <v>24</v>
      </c>
      <c r="F10" s="1">
        <f t="shared" si="1"/>
        <v>99855</v>
      </c>
      <c r="G10" s="1">
        <f t="shared" si="0"/>
        <v>2</v>
      </c>
    </row>
    <row r="11" spans="1:7" ht="12.75">
      <c r="A11" s="2">
        <v>8</v>
      </c>
      <c r="B11" s="1" t="str">
        <f>'kopvērtējuma tabula'!B15</f>
        <v>Ogres sākumskola 6a</v>
      </c>
      <c r="C11" s="1"/>
      <c r="D11" s="1">
        <v>2</v>
      </c>
      <c r="E11" s="1">
        <v>47.1</v>
      </c>
      <c r="F11" s="1">
        <f t="shared" si="1"/>
        <v>99831.9</v>
      </c>
      <c r="G11" s="1">
        <f t="shared" si="0"/>
        <v>16</v>
      </c>
    </row>
    <row r="12" spans="1:7" ht="12.75">
      <c r="A12" s="2">
        <v>9</v>
      </c>
      <c r="B12" s="1" t="str">
        <f>'kopvērtējuma tabula'!B16</f>
        <v>Rīgas Valsts 1. ģimnāzija 7b</v>
      </c>
      <c r="C12" s="1"/>
      <c r="D12" s="1">
        <v>2</v>
      </c>
      <c r="E12" s="1">
        <v>47.88</v>
      </c>
      <c r="F12" s="1">
        <f t="shared" si="1"/>
        <v>99831.12</v>
      </c>
      <c r="G12" s="1">
        <f t="shared" si="0"/>
        <v>17</v>
      </c>
    </row>
    <row r="13" spans="1:7" ht="12.75">
      <c r="A13" s="2">
        <v>10</v>
      </c>
      <c r="B13" s="1" t="str">
        <f>'kopvērtējuma tabula'!B17</f>
        <v>Ogres Valsts ģimnāzija 8b</v>
      </c>
      <c r="C13" s="1"/>
      <c r="D13" s="1">
        <v>2</v>
      </c>
      <c r="E13" s="1">
        <v>36.16</v>
      </c>
      <c r="F13" s="1">
        <f t="shared" si="1"/>
        <v>99842.84</v>
      </c>
      <c r="G13" s="1">
        <f t="shared" si="0"/>
        <v>7</v>
      </c>
    </row>
    <row r="14" spans="1:7" ht="12.75">
      <c r="A14" s="2">
        <v>11</v>
      </c>
      <c r="B14" s="1" t="str">
        <f>'kopvērtējuma tabula'!B18</f>
        <v>Rīgas Juglas vidusskola 7a</v>
      </c>
      <c r="C14" s="1"/>
      <c r="D14" s="1">
        <v>2</v>
      </c>
      <c r="E14" s="1">
        <v>55</v>
      </c>
      <c r="F14" s="1">
        <f t="shared" si="1"/>
        <v>99824</v>
      </c>
      <c r="G14" s="1">
        <f t="shared" si="0"/>
        <v>21</v>
      </c>
    </row>
    <row r="15" spans="1:7" ht="12.75">
      <c r="A15" s="2">
        <v>12</v>
      </c>
      <c r="B15" s="1" t="str">
        <f>'kopvērtējuma tabula'!B19</f>
        <v>Ogres 1. vidusskola 8b</v>
      </c>
      <c r="C15" s="1"/>
      <c r="D15" s="1">
        <v>2</v>
      </c>
      <c r="E15" s="1">
        <v>45.69</v>
      </c>
      <c r="F15" s="1">
        <f t="shared" si="1"/>
        <v>99833.31</v>
      </c>
      <c r="G15" s="1">
        <f t="shared" si="0"/>
        <v>14</v>
      </c>
    </row>
    <row r="16" spans="1:7" ht="12.75">
      <c r="A16" s="2">
        <v>13</v>
      </c>
      <c r="B16" s="1" t="str">
        <f>'kopvērtējuma tabula'!B20</f>
        <v>Mežciema pamatskola 8a</v>
      </c>
      <c r="C16" s="1"/>
      <c r="D16" s="1">
        <v>2</v>
      </c>
      <c r="E16" s="1">
        <v>27</v>
      </c>
      <c r="F16" s="1">
        <f t="shared" si="1"/>
        <v>99852</v>
      </c>
      <c r="G16" s="1">
        <f t="shared" si="0"/>
        <v>3</v>
      </c>
    </row>
    <row r="17" spans="1:7" ht="12.75">
      <c r="A17" s="2">
        <v>14</v>
      </c>
      <c r="B17" s="1" t="str">
        <f>'kopvērtējuma tabula'!B21</f>
        <v>Inčukalna pamatskola 8a</v>
      </c>
      <c r="C17" s="1"/>
      <c r="D17" s="1">
        <v>2</v>
      </c>
      <c r="E17" s="1">
        <v>45.65</v>
      </c>
      <c r="F17" s="1">
        <f t="shared" si="1"/>
        <v>99833.35</v>
      </c>
      <c r="G17" s="1">
        <f t="shared" si="0"/>
        <v>13</v>
      </c>
    </row>
    <row r="18" spans="1:7" ht="12.75">
      <c r="A18" s="2">
        <v>15</v>
      </c>
      <c r="B18" s="1" t="str">
        <f>'kopvērtējuma tabula'!B22</f>
        <v>Rīgas Juglas vidusskola 8c</v>
      </c>
      <c r="C18" s="1"/>
      <c r="D18" s="1">
        <v>2</v>
      </c>
      <c r="E18" s="1">
        <v>41</v>
      </c>
      <c r="F18" s="1">
        <f t="shared" si="1"/>
        <v>99838</v>
      </c>
      <c r="G18" s="1">
        <f t="shared" si="0"/>
        <v>12</v>
      </c>
    </row>
    <row r="19" spans="1:7" ht="12.75">
      <c r="A19" s="2">
        <v>16</v>
      </c>
      <c r="B19" s="1" t="str">
        <f>'kopvērtējuma tabula'!B23</f>
        <v>Saulkrastu vidusskola 8a</v>
      </c>
      <c r="C19" s="1"/>
      <c r="D19" s="1">
        <v>3</v>
      </c>
      <c r="E19" s="1">
        <v>0.63</v>
      </c>
      <c r="F19" s="1">
        <f t="shared" si="1"/>
        <v>99818.37</v>
      </c>
      <c r="G19" s="1">
        <f t="shared" si="0"/>
        <v>23</v>
      </c>
    </row>
    <row r="20" spans="1:7" ht="12.75">
      <c r="A20" s="2">
        <v>17</v>
      </c>
      <c r="B20" s="1" t="str">
        <f>'kopvērtējuma tabula'!B24</f>
        <v>Ziemeļvalstu ģimnāzija 7b</v>
      </c>
      <c r="C20" s="1"/>
      <c r="D20" s="1">
        <v>2</v>
      </c>
      <c r="E20" s="1">
        <v>38.28</v>
      </c>
      <c r="F20" s="1">
        <f t="shared" si="1"/>
        <v>99840.72</v>
      </c>
      <c r="G20" s="1">
        <f t="shared" si="0"/>
        <v>9</v>
      </c>
    </row>
    <row r="21" spans="1:7" ht="12.75">
      <c r="A21" s="2">
        <v>18</v>
      </c>
      <c r="B21" s="1" t="str">
        <f>'kopvērtējuma tabula'!B25</f>
        <v>Carnikavas pamatskola 7</v>
      </c>
      <c r="C21" s="1"/>
      <c r="D21" s="1">
        <v>2</v>
      </c>
      <c r="E21" s="1">
        <v>45.78</v>
      </c>
      <c r="F21" s="1">
        <f t="shared" si="1"/>
        <v>99833.22</v>
      </c>
      <c r="G21" s="1">
        <f t="shared" si="0"/>
        <v>15</v>
      </c>
    </row>
    <row r="22" spans="1:7" ht="12.75">
      <c r="A22" s="2">
        <v>19</v>
      </c>
      <c r="B22" s="1" t="str">
        <f>'kopvērtējuma tabula'!B26</f>
        <v>Ādažu vidusskola 6b</v>
      </c>
      <c r="C22" s="1"/>
      <c r="D22" s="1">
        <v>2</v>
      </c>
      <c r="E22" s="1">
        <v>28</v>
      </c>
      <c r="F22" s="1">
        <f t="shared" si="1"/>
        <v>99851</v>
      </c>
      <c r="G22" s="1">
        <f t="shared" si="0"/>
        <v>4</v>
      </c>
    </row>
    <row r="23" spans="1:7" ht="12.75">
      <c r="A23" s="2">
        <v>20</v>
      </c>
      <c r="B23" s="1" t="str">
        <f>'kopvērtējuma tabula'!B27</f>
        <v>Ādažu vidusskola 7b</v>
      </c>
      <c r="C23" s="1"/>
      <c r="D23" s="1">
        <v>2</v>
      </c>
      <c r="E23" s="1">
        <v>30</v>
      </c>
      <c r="F23" s="1">
        <f t="shared" si="1"/>
        <v>99849</v>
      </c>
      <c r="G23" s="1">
        <f t="shared" si="0"/>
        <v>5</v>
      </c>
    </row>
    <row r="24" spans="1:7" ht="12.75">
      <c r="A24" s="2">
        <v>21</v>
      </c>
      <c r="B24" s="1" t="str">
        <f>'kopvērtējuma tabula'!B28</f>
        <v>Rīgas Lietuviešu vidusskola 6a</v>
      </c>
      <c r="C24" s="1"/>
      <c r="D24" s="1">
        <v>2</v>
      </c>
      <c r="E24" s="1">
        <v>38.47</v>
      </c>
      <c r="F24" s="1">
        <f t="shared" si="1"/>
        <v>99840.53</v>
      </c>
      <c r="G24" s="1">
        <f t="shared" si="0"/>
        <v>10</v>
      </c>
    </row>
    <row r="25" spans="1:7" ht="12.75">
      <c r="A25" s="2">
        <v>22</v>
      </c>
      <c r="B25" s="1" t="str">
        <f>'kopvērtējuma tabula'!B29</f>
        <v>Salaspils 1. vidusskola 8a</v>
      </c>
      <c r="C25" s="1"/>
      <c r="D25" s="1">
        <v>2</v>
      </c>
      <c r="E25" s="1">
        <v>23</v>
      </c>
      <c r="F25" s="1">
        <f t="shared" si="1"/>
        <v>99856</v>
      </c>
      <c r="G25" s="1">
        <f t="shared" si="0"/>
        <v>1</v>
      </c>
    </row>
    <row r="26" spans="1:7" ht="12.75">
      <c r="A26" s="2">
        <v>23</v>
      </c>
      <c r="B26" s="1" t="str">
        <f>'kopvērtējuma tabula'!B30</f>
        <v>Sējas pamatskola 6a</v>
      </c>
      <c r="C26" s="1"/>
      <c r="D26" s="1">
        <v>2</v>
      </c>
      <c r="E26" s="1">
        <v>53</v>
      </c>
      <c r="F26" s="1">
        <f t="shared" si="1"/>
        <v>99826</v>
      </c>
      <c r="G26" s="1">
        <f t="shared" si="0"/>
        <v>20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="80" zoomScaleNormal="80" zoomScalePageLayoutView="0" workbookViewId="0" topLeftCell="A1">
      <selection activeCell="R22" sqref="R22"/>
    </sheetView>
  </sheetViews>
  <sheetFormatPr defaultColWidth="9.140625" defaultRowHeight="12.75"/>
  <cols>
    <col min="1" max="1" width="3.00390625" style="0" bestFit="1" customWidth="1"/>
    <col min="2" max="2" width="37.140625" style="0" customWidth="1"/>
    <col min="3" max="13" width="3.28125" style="0" bestFit="1" customWidth="1"/>
    <col min="14" max="14" width="4.421875" style="0" customWidth="1"/>
    <col min="15" max="15" width="3.421875" style="0" bestFit="1" customWidth="1"/>
  </cols>
  <sheetData>
    <row r="1" ht="18">
      <c r="A1" s="5" t="s">
        <v>3</v>
      </c>
    </row>
    <row r="2" spans="1:2" ht="15.75">
      <c r="A2" s="14" t="s">
        <v>34</v>
      </c>
      <c r="B2" s="15"/>
    </row>
    <row r="3" ht="15.75">
      <c r="A3" s="6" t="s">
        <v>35</v>
      </c>
    </row>
    <row r="4" ht="15.75">
      <c r="A4" s="6" t="s">
        <v>36</v>
      </c>
    </row>
    <row r="6" spans="1:17" ht="12.75">
      <c r="A6" s="1"/>
      <c r="B6" s="1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11</v>
      </c>
      <c r="N6" s="2">
        <v>12</v>
      </c>
      <c r="O6" s="2">
        <v>13</v>
      </c>
      <c r="P6" s="1"/>
      <c r="Q6" s="1"/>
    </row>
    <row r="7" spans="1:17" ht="138" customHeight="1" thickBot="1">
      <c r="A7" s="1" t="s">
        <v>66</v>
      </c>
      <c r="B7" s="3" t="s">
        <v>0</v>
      </c>
      <c r="C7" s="10" t="s">
        <v>15</v>
      </c>
      <c r="D7" s="10" t="s">
        <v>16</v>
      </c>
      <c r="E7" s="10" t="s">
        <v>17</v>
      </c>
      <c r="F7" s="10" t="s">
        <v>10</v>
      </c>
      <c r="G7" s="10" t="s">
        <v>18</v>
      </c>
      <c r="H7" s="10" t="s">
        <v>19</v>
      </c>
      <c r="I7" s="10" t="s">
        <v>20</v>
      </c>
      <c r="J7" s="10" t="s">
        <v>21</v>
      </c>
      <c r="K7" s="10" t="s">
        <v>65</v>
      </c>
      <c r="L7" s="10" t="s">
        <v>23</v>
      </c>
      <c r="M7" s="10" t="s">
        <v>24</v>
      </c>
      <c r="N7" s="10" t="s">
        <v>22</v>
      </c>
      <c r="O7" s="10" t="s">
        <v>11</v>
      </c>
      <c r="P7" s="4" t="s">
        <v>1</v>
      </c>
      <c r="Q7" s="4" t="s">
        <v>2</v>
      </c>
    </row>
    <row r="8" spans="1:17" ht="15">
      <c r="A8" s="2">
        <v>1</v>
      </c>
      <c r="B8" s="16" t="s">
        <v>37</v>
      </c>
      <c r="C8" s="11">
        <f>1!G4</f>
        <v>6</v>
      </c>
      <c r="D8" s="11">
        <f>2!G4</f>
        <v>4</v>
      </c>
      <c r="E8" s="11">
        <f>3!G4</f>
        <v>18</v>
      </c>
      <c r="F8" s="13">
        <f>4!G4</f>
        <v>17</v>
      </c>
      <c r="G8" s="11">
        <f>5!G4</f>
        <v>18</v>
      </c>
      <c r="H8" s="11">
        <f>6!G4</f>
        <v>19</v>
      </c>
      <c r="I8" s="11">
        <f>7!H4</f>
        <v>20</v>
      </c>
      <c r="J8" s="13">
        <f>8!G4</f>
        <v>3</v>
      </c>
      <c r="K8" s="13">
        <f>9!G4</f>
        <v>17</v>
      </c>
      <c r="L8" s="13">
        <f>'10'!G4</f>
        <v>23</v>
      </c>
      <c r="M8" s="13">
        <f>'11'!G4</f>
        <v>8</v>
      </c>
      <c r="N8" s="13">
        <f>'12'!G4</f>
        <v>1</v>
      </c>
      <c r="O8" s="13">
        <f>'13'!G4</f>
        <v>8</v>
      </c>
      <c r="P8" s="9">
        <f>IF(SUM(C8:O8)&gt;0,SUM(C8:O8),999999)</f>
        <v>162</v>
      </c>
      <c r="Q8" s="1">
        <f aca="true" t="shared" si="0" ref="Q8:Q30">IF(ISERROR(RANK(P8,P$8:P$30,1)),"",RANK(P8,P$8:P$30,1))</f>
        <v>16</v>
      </c>
    </row>
    <row r="9" spans="1:17" ht="15">
      <c r="A9" s="30">
        <v>2</v>
      </c>
      <c r="B9" s="31" t="s">
        <v>38</v>
      </c>
      <c r="C9" s="32">
        <f>1!G5</f>
        <v>13</v>
      </c>
      <c r="D9" s="32">
        <f>2!G5</f>
        <v>9</v>
      </c>
      <c r="E9" s="32">
        <f>3!G5</f>
        <v>7</v>
      </c>
      <c r="F9" s="32">
        <f>4!G5</f>
        <v>6</v>
      </c>
      <c r="G9" s="32">
        <f>5!G5</f>
        <v>12</v>
      </c>
      <c r="H9" s="32">
        <f>6!G5</f>
        <v>1</v>
      </c>
      <c r="I9" s="32">
        <f>7!H5</f>
        <v>3</v>
      </c>
      <c r="J9" s="32">
        <f>8!G5</f>
        <v>5</v>
      </c>
      <c r="K9" s="32">
        <f>9!G5</f>
        <v>20</v>
      </c>
      <c r="L9" s="32">
        <f>'10'!G5</f>
        <v>18</v>
      </c>
      <c r="M9" s="32">
        <f>'11'!G5</f>
        <v>2</v>
      </c>
      <c r="N9" s="32">
        <f>'12'!G5</f>
        <v>1</v>
      </c>
      <c r="O9" s="32">
        <f>'13'!G5</f>
        <v>11</v>
      </c>
      <c r="P9" s="33">
        <f>IF(SUM(C9:O9)&gt;0,SUM(C9:O9),999999)</f>
        <v>108</v>
      </c>
      <c r="Q9" s="32">
        <f t="shared" si="0"/>
        <v>4</v>
      </c>
    </row>
    <row r="10" spans="1:17" ht="15">
      <c r="A10" s="2">
        <v>3</v>
      </c>
      <c r="B10" s="16" t="s">
        <v>39</v>
      </c>
      <c r="C10" s="1">
        <f>1!G6</f>
        <v>12</v>
      </c>
      <c r="D10" s="1">
        <f>2!G6</f>
        <v>15</v>
      </c>
      <c r="E10" s="1">
        <f>3!G6</f>
        <v>23</v>
      </c>
      <c r="F10" s="1">
        <f>4!G6</f>
        <v>15</v>
      </c>
      <c r="G10" s="1">
        <f>5!G6</f>
        <v>23</v>
      </c>
      <c r="H10" s="1">
        <f>6!G6</f>
        <v>4</v>
      </c>
      <c r="I10" s="1">
        <f>7!H6</f>
        <v>14</v>
      </c>
      <c r="J10" s="1">
        <f>8!G6</f>
        <v>11</v>
      </c>
      <c r="K10" s="1">
        <f>9!G6</f>
        <v>19</v>
      </c>
      <c r="L10" s="1">
        <f>'10'!G6</f>
        <v>16</v>
      </c>
      <c r="M10" s="1">
        <f>'11'!G6</f>
        <v>13</v>
      </c>
      <c r="N10" s="1">
        <f>'12'!G6</f>
        <v>1</v>
      </c>
      <c r="O10" s="1">
        <f>'13'!G6</f>
        <v>18</v>
      </c>
      <c r="P10" s="9">
        <f>IF(SUM(C10:O10)&gt;0,SUM(C10:O10),999999)</f>
        <v>184</v>
      </c>
      <c r="Q10" s="1">
        <f t="shared" si="0"/>
        <v>21</v>
      </c>
    </row>
    <row r="11" spans="1:17" ht="15">
      <c r="A11" s="2">
        <v>4</v>
      </c>
      <c r="B11" s="16" t="s">
        <v>40</v>
      </c>
      <c r="C11" s="1">
        <f>1!G7</f>
        <v>5</v>
      </c>
      <c r="D11" s="1">
        <f>2!G7</f>
        <v>20</v>
      </c>
      <c r="E11" s="1">
        <f>3!G7</f>
        <v>22</v>
      </c>
      <c r="F11" s="1">
        <f>4!G7</f>
        <v>22</v>
      </c>
      <c r="G11" s="1">
        <f>5!G7</f>
        <v>22</v>
      </c>
      <c r="H11" s="1">
        <f>6!G7</f>
        <v>21</v>
      </c>
      <c r="I11" s="1">
        <f>7!H7</f>
        <v>15</v>
      </c>
      <c r="J11" s="1">
        <f>8!G7</f>
        <v>23</v>
      </c>
      <c r="K11" s="1">
        <f>9!G7</f>
        <v>23</v>
      </c>
      <c r="L11" s="1">
        <f>'10'!G7</f>
        <v>20</v>
      </c>
      <c r="M11" s="1">
        <f>'11'!G7</f>
        <v>11</v>
      </c>
      <c r="N11" s="1">
        <f>'12'!G7</f>
        <v>1</v>
      </c>
      <c r="O11" s="1">
        <f>'13'!G7</f>
        <v>19</v>
      </c>
      <c r="P11" s="9">
        <f>IF(SUM(C11:O11)&gt;0,SUM(C11:O11),999999)</f>
        <v>224</v>
      </c>
      <c r="Q11" s="1">
        <f t="shared" si="0"/>
        <v>23</v>
      </c>
    </row>
    <row r="12" spans="1:17" ht="15">
      <c r="A12" s="2">
        <v>5</v>
      </c>
      <c r="B12" s="16" t="s">
        <v>41</v>
      </c>
      <c r="C12" s="1">
        <f>1!G8</f>
        <v>7</v>
      </c>
      <c r="D12" s="1">
        <f>2!G8</f>
        <v>11</v>
      </c>
      <c r="E12" s="1">
        <f>3!G8</f>
        <v>13</v>
      </c>
      <c r="F12" s="1">
        <f>4!G8</f>
        <v>1</v>
      </c>
      <c r="G12" s="1">
        <f>5!G8</f>
        <v>1</v>
      </c>
      <c r="H12" s="1">
        <f>6!G8</f>
        <v>2</v>
      </c>
      <c r="I12" s="1">
        <f>7!H8</f>
        <v>18</v>
      </c>
      <c r="J12" s="1">
        <f>8!G8</f>
        <v>22</v>
      </c>
      <c r="K12" s="1">
        <f>9!G8</f>
        <v>6</v>
      </c>
      <c r="L12" s="1">
        <f>'10'!G8</f>
        <v>11</v>
      </c>
      <c r="M12" s="1">
        <f>'11'!G8</f>
        <v>10</v>
      </c>
      <c r="N12" s="1">
        <f>'12'!G8</f>
        <v>1</v>
      </c>
      <c r="O12" s="1">
        <f>'13'!G8</f>
        <v>6</v>
      </c>
      <c r="P12" s="9">
        <f aca="true" t="shared" si="1" ref="P12:P30">IF(SUM(C12:O12)&gt;0,SUM(C12:O12),"")</f>
        <v>109</v>
      </c>
      <c r="Q12" s="1">
        <f t="shared" si="0"/>
        <v>5</v>
      </c>
    </row>
    <row r="13" spans="1:17" ht="15">
      <c r="A13" s="2">
        <v>6</v>
      </c>
      <c r="B13" s="16" t="s">
        <v>42</v>
      </c>
      <c r="C13" s="1">
        <f>1!G9</f>
        <v>17</v>
      </c>
      <c r="D13" s="1">
        <f>2!G9</f>
        <v>19</v>
      </c>
      <c r="E13" s="1">
        <f>3!G9</f>
        <v>10</v>
      </c>
      <c r="F13" s="1">
        <f>4!G9</f>
        <v>2</v>
      </c>
      <c r="G13" s="1">
        <f>5!G9</f>
        <v>4</v>
      </c>
      <c r="H13" s="1">
        <f>6!G9</f>
        <v>9</v>
      </c>
      <c r="I13" s="1">
        <f>7!H9</f>
        <v>5</v>
      </c>
      <c r="J13" s="1">
        <f>8!G9</f>
        <v>14</v>
      </c>
      <c r="K13" s="1">
        <f>9!G9</f>
        <v>1</v>
      </c>
      <c r="L13" s="1">
        <f>'10'!G9</f>
        <v>5</v>
      </c>
      <c r="M13" s="1">
        <f>'11'!G9</f>
        <v>22</v>
      </c>
      <c r="N13" s="1">
        <f>'12'!G9</f>
        <v>1</v>
      </c>
      <c r="O13" s="1">
        <f>'13'!G9</f>
        <v>22</v>
      </c>
      <c r="P13" s="9">
        <f t="shared" si="1"/>
        <v>131</v>
      </c>
      <c r="Q13" s="1">
        <f t="shared" si="0"/>
        <v>8</v>
      </c>
    </row>
    <row r="14" spans="1:17" ht="15">
      <c r="A14" s="2">
        <v>7</v>
      </c>
      <c r="B14" s="16" t="s">
        <v>43</v>
      </c>
      <c r="C14" s="1">
        <f>1!G10</f>
        <v>11</v>
      </c>
      <c r="D14" s="1">
        <f>2!G10</f>
        <v>14</v>
      </c>
      <c r="E14" s="1">
        <f>3!G10</f>
        <v>14</v>
      </c>
      <c r="F14" s="1">
        <f>4!G10</f>
        <v>11</v>
      </c>
      <c r="G14" s="1">
        <f>5!G10</f>
        <v>19</v>
      </c>
      <c r="H14" s="1">
        <f>6!G10</f>
        <v>22</v>
      </c>
      <c r="I14" s="1">
        <f>7!H10</f>
        <v>16</v>
      </c>
      <c r="J14" s="1">
        <f>8!G10</f>
        <v>21</v>
      </c>
      <c r="K14" s="1">
        <f>9!G10</f>
        <v>16</v>
      </c>
      <c r="L14" s="1">
        <f>'10'!G10</f>
        <v>13</v>
      </c>
      <c r="M14" s="1">
        <f>'11'!G10</f>
        <v>18</v>
      </c>
      <c r="N14" s="1">
        <f>'12'!G10</f>
        <v>1</v>
      </c>
      <c r="O14" s="1">
        <f>'13'!G10</f>
        <v>2</v>
      </c>
      <c r="P14" s="9">
        <f t="shared" si="1"/>
        <v>178</v>
      </c>
      <c r="Q14" s="1">
        <f t="shared" si="0"/>
        <v>20</v>
      </c>
    </row>
    <row r="15" spans="1:17" ht="15">
      <c r="A15" s="2">
        <v>8</v>
      </c>
      <c r="B15" s="16" t="s">
        <v>44</v>
      </c>
      <c r="C15" s="1">
        <f>1!G11</f>
        <v>1</v>
      </c>
      <c r="D15" s="1">
        <f>2!G11</f>
        <v>1</v>
      </c>
      <c r="E15" s="1">
        <f>3!G11</f>
        <v>3</v>
      </c>
      <c r="F15" s="1">
        <f>4!G11</f>
        <v>21</v>
      </c>
      <c r="G15" s="1">
        <f>5!G11</f>
        <v>5</v>
      </c>
      <c r="H15" s="1">
        <f>6!G11</f>
        <v>10</v>
      </c>
      <c r="I15" s="1">
        <f>7!H11</f>
        <v>23</v>
      </c>
      <c r="J15" s="1">
        <f>8!G11</f>
        <v>2</v>
      </c>
      <c r="K15" s="1">
        <f>9!G11</f>
        <v>18</v>
      </c>
      <c r="L15" s="1">
        <f>'10'!G11</f>
        <v>19</v>
      </c>
      <c r="M15" s="1">
        <f>'11'!G11</f>
        <v>1</v>
      </c>
      <c r="N15" s="1">
        <f>'12'!G11</f>
        <v>1</v>
      </c>
      <c r="O15" s="1">
        <f>'13'!G11</f>
        <v>16</v>
      </c>
      <c r="P15" s="9">
        <f t="shared" si="1"/>
        <v>121</v>
      </c>
      <c r="Q15" s="1">
        <f t="shared" si="0"/>
        <v>7</v>
      </c>
    </row>
    <row r="16" spans="1:17" ht="15">
      <c r="A16" s="2">
        <v>9</v>
      </c>
      <c r="B16" s="16" t="s">
        <v>45</v>
      </c>
      <c r="C16" s="1">
        <f>1!G12</f>
        <v>14</v>
      </c>
      <c r="D16" s="1">
        <f>2!G12</f>
        <v>8</v>
      </c>
      <c r="E16" s="1">
        <f>3!G12</f>
        <v>11</v>
      </c>
      <c r="F16" s="1">
        <f>4!G12</f>
        <v>9</v>
      </c>
      <c r="G16" s="1">
        <f>5!G12</f>
        <v>7</v>
      </c>
      <c r="H16" s="1">
        <f>6!G12</f>
        <v>15</v>
      </c>
      <c r="I16" s="1">
        <f>7!H12</f>
        <v>9</v>
      </c>
      <c r="J16" s="1">
        <f>8!G12</f>
        <v>13</v>
      </c>
      <c r="K16" s="1">
        <f>9!G12</f>
        <v>12</v>
      </c>
      <c r="L16" s="1">
        <f>'10'!G12</f>
        <v>17</v>
      </c>
      <c r="M16" s="1">
        <f>'11'!G12</f>
        <v>21</v>
      </c>
      <c r="N16" s="1">
        <f>'12'!G12</f>
        <v>1</v>
      </c>
      <c r="O16" s="1">
        <f>'13'!G12</f>
        <v>17</v>
      </c>
      <c r="P16" s="9">
        <f t="shared" si="1"/>
        <v>154</v>
      </c>
      <c r="Q16" s="1">
        <f t="shared" si="0"/>
        <v>13</v>
      </c>
    </row>
    <row r="17" spans="1:17" ht="15">
      <c r="A17" s="26">
        <v>10</v>
      </c>
      <c r="B17" s="27" t="s">
        <v>46</v>
      </c>
      <c r="C17" s="28">
        <f>1!G13</f>
        <v>19</v>
      </c>
      <c r="D17" s="28">
        <f>2!G13</f>
        <v>16</v>
      </c>
      <c r="E17" s="28">
        <f>3!G13</f>
        <v>1</v>
      </c>
      <c r="F17" s="28">
        <f>4!G13</f>
        <v>12</v>
      </c>
      <c r="G17" s="28">
        <f>5!G13</f>
        <v>9</v>
      </c>
      <c r="H17" s="28">
        <f>6!G13</f>
        <v>17</v>
      </c>
      <c r="I17" s="28">
        <f>7!H13</f>
        <v>6</v>
      </c>
      <c r="J17" s="28">
        <f>8!G13</f>
        <v>1</v>
      </c>
      <c r="K17" s="28">
        <f>9!G13</f>
        <v>5</v>
      </c>
      <c r="L17" s="28">
        <f>'10'!G13</f>
        <v>7</v>
      </c>
      <c r="M17" s="28">
        <f>'11'!G13</f>
        <v>5</v>
      </c>
      <c r="N17" s="28">
        <f>'12'!G13</f>
        <v>1</v>
      </c>
      <c r="O17" s="28">
        <f>'13'!G13</f>
        <v>7</v>
      </c>
      <c r="P17" s="29">
        <f t="shared" si="1"/>
        <v>106</v>
      </c>
      <c r="Q17" s="28">
        <f t="shared" si="0"/>
        <v>3</v>
      </c>
    </row>
    <row r="18" spans="1:17" ht="15">
      <c r="A18" s="2">
        <v>11</v>
      </c>
      <c r="B18" s="17" t="s">
        <v>47</v>
      </c>
      <c r="C18" s="1">
        <f>1!G14</f>
        <v>23</v>
      </c>
      <c r="D18" s="1">
        <f>2!G14</f>
        <v>7</v>
      </c>
      <c r="E18" s="1">
        <f>3!G14</f>
        <v>21</v>
      </c>
      <c r="F18" s="1">
        <f>4!G14</f>
        <v>13</v>
      </c>
      <c r="G18" s="1">
        <f>5!G14</f>
        <v>16</v>
      </c>
      <c r="H18" s="1">
        <f>6!G14</f>
        <v>6</v>
      </c>
      <c r="I18" s="1">
        <f>7!H14</f>
        <v>10</v>
      </c>
      <c r="J18" s="1">
        <f>8!G14</f>
        <v>6</v>
      </c>
      <c r="K18" s="1">
        <f>9!G14</f>
        <v>15</v>
      </c>
      <c r="L18" s="1">
        <f>'10'!G14</f>
        <v>14</v>
      </c>
      <c r="M18" s="1">
        <f>'11'!G14</f>
        <v>7</v>
      </c>
      <c r="N18" s="1">
        <f>'12'!G14</f>
        <v>1</v>
      </c>
      <c r="O18" s="1">
        <f>'13'!G14</f>
        <v>21</v>
      </c>
      <c r="P18" s="9">
        <f t="shared" si="1"/>
        <v>160</v>
      </c>
      <c r="Q18" s="1">
        <f t="shared" si="0"/>
        <v>15</v>
      </c>
    </row>
    <row r="19" spans="1:17" ht="15">
      <c r="A19" s="2">
        <v>12</v>
      </c>
      <c r="B19" s="17" t="s">
        <v>48</v>
      </c>
      <c r="C19" s="1">
        <f>1!G15</f>
        <v>8</v>
      </c>
      <c r="D19" s="1">
        <f>2!G15</f>
        <v>12</v>
      </c>
      <c r="E19" s="1">
        <f>3!G15</f>
        <v>12</v>
      </c>
      <c r="F19" s="1">
        <f>4!G15</f>
        <v>19</v>
      </c>
      <c r="G19" s="1">
        <f>5!G15</f>
        <v>14</v>
      </c>
      <c r="H19" s="1">
        <f>6!G15</f>
        <v>12</v>
      </c>
      <c r="I19" s="1">
        <f>7!H15</f>
        <v>2</v>
      </c>
      <c r="J19" s="1">
        <f>8!G15</f>
        <v>9</v>
      </c>
      <c r="K19" s="1">
        <f>9!G15</f>
        <v>11</v>
      </c>
      <c r="L19" s="1">
        <f>'10'!G15</f>
        <v>22</v>
      </c>
      <c r="M19" s="1">
        <f>'11'!G15</f>
        <v>9</v>
      </c>
      <c r="N19" s="1">
        <f>'12'!G15</f>
        <v>1</v>
      </c>
      <c r="O19" s="1">
        <f>'13'!G15</f>
        <v>14</v>
      </c>
      <c r="P19" s="9">
        <f t="shared" si="1"/>
        <v>145</v>
      </c>
      <c r="Q19" s="1">
        <f t="shared" si="0"/>
        <v>12</v>
      </c>
    </row>
    <row r="20" spans="1:17" ht="15">
      <c r="A20" s="22">
        <v>13</v>
      </c>
      <c r="B20" s="23" t="s">
        <v>49</v>
      </c>
      <c r="C20" s="25">
        <f>1!G16</f>
        <v>9</v>
      </c>
      <c r="D20" s="25">
        <f>2!G16</f>
        <v>18</v>
      </c>
      <c r="E20" s="25">
        <f>3!G16</f>
        <v>4</v>
      </c>
      <c r="F20" s="25">
        <f>4!G16</f>
        <v>4</v>
      </c>
      <c r="G20" s="25">
        <f>5!G16</f>
        <v>2</v>
      </c>
      <c r="H20" s="25">
        <f>6!G16</f>
        <v>3</v>
      </c>
      <c r="I20" s="25">
        <f>7!H16</f>
        <v>7</v>
      </c>
      <c r="J20" s="25">
        <f>8!G16</f>
        <v>4</v>
      </c>
      <c r="K20" s="25">
        <f>9!G16</f>
        <v>3</v>
      </c>
      <c r="L20" s="25">
        <f>'10'!G16</f>
        <v>2</v>
      </c>
      <c r="M20" s="25">
        <f>'11'!G16</f>
        <v>16</v>
      </c>
      <c r="N20" s="25">
        <f>'12'!G16</f>
        <v>1</v>
      </c>
      <c r="O20" s="25">
        <f>'13'!G16</f>
        <v>3</v>
      </c>
      <c r="P20" s="24">
        <f t="shared" si="1"/>
        <v>76</v>
      </c>
      <c r="Q20" s="25">
        <f t="shared" si="0"/>
        <v>1</v>
      </c>
    </row>
    <row r="21" spans="1:17" ht="15">
      <c r="A21" s="2">
        <v>14</v>
      </c>
      <c r="B21" s="17" t="s">
        <v>50</v>
      </c>
      <c r="C21" s="1">
        <f>1!G17</f>
        <v>16</v>
      </c>
      <c r="D21" s="1">
        <f>2!G17</f>
        <v>10</v>
      </c>
      <c r="E21" s="1">
        <f>3!G17</f>
        <v>15</v>
      </c>
      <c r="F21" s="1">
        <f>4!G17</f>
        <v>23</v>
      </c>
      <c r="G21" s="1">
        <f>5!G17</f>
        <v>8</v>
      </c>
      <c r="H21" s="1">
        <f>6!G17</f>
        <v>14</v>
      </c>
      <c r="I21" s="1">
        <f>7!H17</f>
        <v>13</v>
      </c>
      <c r="J21" s="1">
        <f>8!G17</f>
        <v>12</v>
      </c>
      <c r="K21" s="1">
        <f>9!G17</f>
        <v>8</v>
      </c>
      <c r="L21" s="1">
        <f>'10'!G17</f>
        <v>12</v>
      </c>
      <c r="M21" s="1">
        <f>'11'!G17</f>
        <v>17</v>
      </c>
      <c r="N21" s="1">
        <f>'12'!G17</f>
        <v>1</v>
      </c>
      <c r="O21" s="1">
        <f>'13'!G17</f>
        <v>13</v>
      </c>
      <c r="P21" s="9">
        <f t="shared" si="1"/>
        <v>162</v>
      </c>
      <c r="Q21" s="1">
        <v>17</v>
      </c>
    </row>
    <row r="22" spans="1:17" ht="15">
      <c r="A22" s="2">
        <v>15</v>
      </c>
      <c r="B22" s="17" t="s">
        <v>51</v>
      </c>
      <c r="C22" s="1">
        <f>1!G18</f>
        <v>10</v>
      </c>
      <c r="D22" s="1">
        <f>2!G18</f>
        <v>21</v>
      </c>
      <c r="E22" s="1">
        <f>3!G18</f>
        <v>6</v>
      </c>
      <c r="F22" s="1">
        <f>4!G18</f>
        <v>14</v>
      </c>
      <c r="G22" s="1">
        <f>5!G18</f>
        <v>6</v>
      </c>
      <c r="H22" s="1">
        <f>6!G18</f>
        <v>8</v>
      </c>
      <c r="I22" s="1">
        <f>7!H18</f>
        <v>1</v>
      </c>
      <c r="J22" s="1">
        <f>8!G18</f>
        <v>8</v>
      </c>
      <c r="K22" s="1">
        <f>9!G18</f>
        <v>9</v>
      </c>
      <c r="L22" s="1">
        <f>'10'!G18</f>
        <v>8</v>
      </c>
      <c r="M22" s="1">
        <f>'11'!G18</f>
        <v>12</v>
      </c>
      <c r="N22" s="1">
        <f>'12'!G18</f>
        <v>1</v>
      </c>
      <c r="O22" s="1">
        <f>'13'!G18</f>
        <v>12</v>
      </c>
      <c r="P22" s="9">
        <f t="shared" si="1"/>
        <v>116</v>
      </c>
      <c r="Q22" s="1">
        <f t="shared" si="0"/>
        <v>6</v>
      </c>
    </row>
    <row r="23" spans="1:17" ht="15">
      <c r="A23" s="2">
        <v>16</v>
      </c>
      <c r="B23" s="17" t="s">
        <v>52</v>
      </c>
      <c r="C23" s="1">
        <f>1!G19</f>
        <v>20</v>
      </c>
      <c r="D23" s="1">
        <f>2!G19</f>
        <v>13</v>
      </c>
      <c r="E23" s="1">
        <f>3!G19</f>
        <v>5</v>
      </c>
      <c r="F23" s="1">
        <f>4!G19</f>
        <v>7</v>
      </c>
      <c r="G23" s="1">
        <f>5!G19</f>
        <v>10</v>
      </c>
      <c r="H23" s="1">
        <f>6!G19</f>
        <v>7</v>
      </c>
      <c r="I23" s="1">
        <f>7!H19</f>
        <v>21</v>
      </c>
      <c r="J23" s="1">
        <f>8!G19</f>
        <v>7</v>
      </c>
      <c r="K23" s="1">
        <f>9!G19</f>
        <v>10</v>
      </c>
      <c r="L23" s="1">
        <f>'10'!G19</f>
        <v>10</v>
      </c>
      <c r="M23" s="1">
        <f>'11'!G19</f>
        <v>23</v>
      </c>
      <c r="N23" s="1">
        <f>'12'!G19</f>
        <v>1</v>
      </c>
      <c r="O23" s="1">
        <f>'13'!G19</f>
        <v>23</v>
      </c>
      <c r="P23" s="9">
        <f t="shared" si="1"/>
        <v>157</v>
      </c>
      <c r="Q23" s="1">
        <f t="shared" si="0"/>
        <v>14</v>
      </c>
    </row>
    <row r="24" spans="1:17" ht="15">
      <c r="A24" s="2">
        <v>17</v>
      </c>
      <c r="B24" s="16" t="s">
        <v>53</v>
      </c>
      <c r="C24" s="1">
        <f>1!G20</f>
        <v>15</v>
      </c>
      <c r="D24" s="1">
        <f>2!G20</f>
        <v>17</v>
      </c>
      <c r="E24" s="1">
        <f>3!G20</f>
        <v>17</v>
      </c>
      <c r="F24" s="1">
        <f>4!G20</f>
        <v>20</v>
      </c>
      <c r="G24" s="1">
        <f>5!G20</f>
        <v>21</v>
      </c>
      <c r="H24" s="1">
        <f>6!G20</f>
        <v>16</v>
      </c>
      <c r="I24" s="1">
        <f>7!H20</f>
        <v>12</v>
      </c>
      <c r="J24" s="1">
        <f>8!G20</f>
        <v>20</v>
      </c>
      <c r="K24" s="1">
        <f>9!G20</f>
        <v>21</v>
      </c>
      <c r="L24" s="1">
        <f>'10'!G20</f>
        <v>15</v>
      </c>
      <c r="M24" s="1">
        <f>'11'!G20</f>
        <v>20</v>
      </c>
      <c r="N24" s="1">
        <f>'12'!G20</f>
        <v>1</v>
      </c>
      <c r="O24" s="1">
        <f>'13'!G20</f>
        <v>9</v>
      </c>
      <c r="P24" s="9">
        <f t="shared" si="1"/>
        <v>204</v>
      </c>
      <c r="Q24" s="1">
        <f t="shared" si="0"/>
        <v>22</v>
      </c>
    </row>
    <row r="25" spans="1:17" ht="15">
      <c r="A25" s="2">
        <v>18</v>
      </c>
      <c r="B25" s="16" t="s">
        <v>54</v>
      </c>
      <c r="C25" s="1">
        <f>1!G21</f>
        <v>2</v>
      </c>
      <c r="D25" s="1">
        <f>2!G21</f>
        <v>2</v>
      </c>
      <c r="E25" s="1">
        <f>3!G21</f>
        <v>2</v>
      </c>
      <c r="F25" s="1">
        <f>4!G21</f>
        <v>8</v>
      </c>
      <c r="G25" s="1">
        <f>5!G21</f>
        <v>13</v>
      </c>
      <c r="H25" s="1">
        <f>6!G21</f>
        <v>20</v>
      </c>
      <c r="I25" s="1">
        <f>7!H21</f>
        <v>11</v>
      </c>
      <c r="J25" s="1">
        <f>8!G21</f>
        <v>15</v>
      </c>
      <c r="K25" s="1">
        <f>9!G21</f>
        <v>14</v>
      </c>
      <c r="L25" s="1">
        <f>'10'!G21</f>
        <v>21</v>
      </c>
      <c r="M25" s="1">
        <f>'11'!G21</f>
        <v>15</v>
      </c>
      <c r="N25" s="1">
        <f>'12'!G21</f>
        <v>1</v>
      </c>
      <c r="O25" s="1">
        <f>'13'!G21</f>
        <v>15</v>
      </c>
      <c r="P25" s="9">
        <f t="shared" si="1"/>
        <v>139</v>
      </c>
      <c r="Q25" s="1">
        <f t="shared" si="0"/>
        <v>10</v>
      </c>
    </row>
    <row r="26" spans="1:17" ht="15">
      <c r="A26" s="2">
        <v>19</v>
      </c>
      <c r="B26" s="16" t="s">
        <v>55</v>
      </c>
      <c r="C26" s="1">
        <f>1!G22</f>
        <v>3</v>
      </c>
      <c r="D26" s="1">
        <f>2!G22</f>
        <v>22</v>
      </c>
      <c r="E26" s="1">
        <f>3!G22</f>
        <v>8</v>
      </c>
      <c r="F26" s="1">
        <f>4!G22</f>
        <v>10</v>
      </c>
      <c r="G26" s="1">
        <f>5!G22</f>
        <v>15</v>
      </c>
      <c r="H26" s="1">
        <f>6!G22</f>
        <v>23</v>
      </c>
      <c r="I26" s="1">
        <f>7!H22</f>
        <v>22</v>
      </c>
      <c r="J26" s="1">
        <f>8!G22</f>
        <v>16</v>
      </c>
      <c r="K26" s="1">
        <f>9!G22</f>
        <v>7</v>
      </c>
      <c r="L26" s="1">
        <f>'10'!G22</f>
        <v>6</v>
      </c>
      <c r="M26" s="1">
        <f>'11'!G22</f>
        <v>3</v>
      </c>
      <c r="N26" s="1">
        <f>'12'!G22</f>
        <v>1</v>
      </c>
      <c r="O26" s="1">
        <f>'13'!G22</f>
        <v>4</v>
      </c>
      <c r="P26" s="9">
        <f t="shared" si="1"/>
        <v>140</v>
      </c>
      <c r="Q26" s="1">
        <f t="shared" si="0"/>
        <v>11</v>
      </c>
    </row>
    <row r="27" spans="1:17" ht="15">
      <c r="A27" s="2">
        <v>20</v>
      </c>
      <c r="B27" s="16" t="s">
        <v>56</v>
      </c>
      <c r="C27" s="12">
        <f>1!G23</f>
        <v>22</v>
      </c>
      <c r="D27" s="12">
        <f>2!G23</f>
        <v>23</v>
      </c>
      <c r="E27" s="12">
        <f>3!G23</f>
        <v>19</v>
      </c>
      <c r="F27" s="1">
        <f>4!G23</f>
        <v>3</v>
      </c>
      <c r="G27" s="12">
        <f>5!G23</f>
        <v>11</v>
      </c>
      <c r="H27" s="12">
        <f>6!G23</f>
        <v>11</v>
      </c>
      <c r="I27" s="12">
        <f>7!H23</f>
        <v>8</v>
      </c>
      <c r="J27" s="1">
        <f>8!G23</f>
        <v>17</v>
      </c>
      <c r="K27" s="1">
        <f>9!G23</f>
        <v>4</v>
      </c>
      <c r="L27" s="1">
        <f>'10'!G23</f>
        <v>4</v>
      </c>
      <c r="M27" s="1">
        <f>'11'!G23</f>
        <v>4</v>
      </c>
      <c r="N27" s="1">
        <f>'12'!G23</f>
        <v>1</v>
      </c>
      <c r="O27" s="1">
        <f>'13'!G23</f>
        <v>5</v>
      </c>
      <c r="P27" s="9">
        <f t="shared" si="1"/>
        <v>132</v>
      </c>
      <c r="Q27" s="1">
        <f t="shared" si="0"/>
        <v>9</v>
      </c>
    </row>
    <row r="28" spans="1:17" ht="15">
      <c r="A28" s="2">
        <v>21</v>
      </c>
      <c r="B28" s="16" t="s">
        <v>57</v>
      </c>
      <c r="C28" s="1">
        <f>1!G24</f>
        <v>18</v>
      </c>
      <c r="D28" s="1">
        <f>2!G24</f>
        <v>6</v>
      </c>
      <c r="E28" s="1">
        <f>3!G24</f>
        <v>20</v>
      </c>
      <c r="F28" s="1">
        <f>4!G24</f>
        <v>16</v>
      </c>
      <c r="G28" s="1">
        <f>5!G24</f>
        <v>17</v>
      </c>
      <c r="H28" s="1">
        <f>6!G24</f>
        <v>13</v>
      </c>
      <c r="I28" s="1">
        <f>7!H24</f>
        <v>19</v>
      </c>
      <c r="J28" s="1">
        <f>8!G24</f>
        <v>10</v>
      </c>
      <c r="K28" s="1">
        <f>9!G24</f>
        <v>13</v>
      </c>
      <c r="L28" s="1">
        <f>'10'!G24</f>
        <v>9</v>
      </c>
      <c r="M28" s="1">
        <f>'11'!G24</f>
        <v>19</v>
      </c>
      <c r="N28" s="1">
        <f>'12'!G24</f>
        <v>1</v>
      </c>
      <c r="O28" s="1">
        <f>'13'!G24</f>
        <v>10</v>
      </c>
      <c r="P28" s="9">
        <f t="shared" si="1"/>
        <v>171</v>
      </c>
      <c r="Q28" s="1">
        <f t="shared" si="0"/>
        <v>19</v>
      </c>
    </row>
    <row r="29" spans="1:17" ht="15">
      <c r="A29" s="18">
        <v>22</v>
      </c>
      <c r="B29" s="19" t="s">
        <v>58</v>
      </c>
      <c r="C29" s="21">
        <f>1!G25</f>
        <v>4</v>
      </c>
      <c r="D29" s="21">
        <f>2!G25</f>
        <v>5</v>
      </c>
      <c r="E29" s="21">
        <f>3!G25</f>
        <v>9</v>
      </c>
      <c r="F29" s="21">
        <f>4!G25</f>
        <v>5</v>
      </c>
      <c r="G29" s="21">
        <f>5!G25</f>
        <v>3</v>
      </c>
      <c r="H29" s="21">
        <f>6!G25</f>
        <v>18</v>
      </c>
      <c r="I29" s="21">
        <f>7!H25</f>
        <v>4</v>
      </c>
      <c r="J29" s="21">
        <f>8!G25</f>
        <v>19</v>
      </c>
      <c r="K29" s="21">
        <f>9!G25</f>
        <v>2</v>
      </c>
      <c r="L29" s="21">
        <f>'10'!G25</f>
        <v>3</v>
      </c>
      <c r="M29" s="21">
        <f>'11'!G25</f>
        <v>14</v>
      </c>
      <c r="N29" s="21">
        <f>'12'!G25</f>
        <v>1</v>
      </c>
      <c r="O29" s="21">
        <f>'13'!G25</f>
        <v>1</v>
      </c>
      <c r="P29" s="20">
        <f t="shared" si="1"/>
        <v>88</v>
      </c>
      <c r="Q29" s="21">
        <f t="shared" si="0"/>
        <v>2</v>
      </c>
    </row>
    <row r="30" spans="1:17" ht="15">
      <c r="A30" s="2">
        <v>23</v>
      </c>
      <c r="B30" s="16" t="s">
        <v>59</v>
      </c>
      <c r="C30" s="1">
        <f>1!G26</f>
        <v>21</v>
      </c>
      <c r="D30" s="1">
        <f>2!G26</f>
        <v>3</v>
      </c>
      <c r="E30" s="1">
        <f>3!G26</f>
        <v>16</v>
      </c>
      <c r="F30" s="1">
        <f>4!G26</f>
        <v>18</v>
      </c>
      <c r="G30" s="1">
        <f>5!G26</f>
        <v>20</v>
      </c>
      <c r="H30" s="1">
        <f>6!G26</f>
        <v>5</v>
      </c>
      <c r="I30" s="1">
        <f>7!H26</f>
        <v>17</v>
      </c>
      <c r="J30" s="1">
        <f>8!G26</f>
        <v>18</v>
      </c>
      <c r="K30" s="1">
        <f>9!G26</f>
        <v>22</v>
      </c>
      <c r="L30" s="1">
        <f>'10'!G26</f>
        <v>1</v>
      </c>
      <c r="M30" s="1">
        <f>'11'!G26</f>
        <v>6</v>
      </c>
      <c r="N30" s="1">
        <f>'12'!G26</f>
        <v>1</v>
      </c>
      <c r="O30" s="1">
        <f>'13'!G26</f>
        <v>20</v>
      </c>
      <c r="P30" s="9">
        <f t="shared" si="1"/>
        <v>168</v>
      </c>
      <c r="Q30" s="1">
        <f t="shared" si="0"/>
        <v>18</v>
      </c>
    </row>
  </sheetData>
  <sheetProtection/>
  <hyperlinks>
    <hyperlink ref="B8" r:id="rId1" display="http://www.draugiem.lv/special/zzchp2011/admin.php?sch&amp;pg=1&amp;sort=1&amp;act=3&amp;klase=47"/>
    <hyperlink ref="B9" r:id="rId2" display="http://www.draugiem.lv/special/zzchp2011/admin.php?sch&amp;pg=2&amp;sort=1&amp;act=3&amp;klase=67"/>
    <hyperlink ref="B10" r:id="rId3" display="http://www.draugiem.lv/special/zzchp2011/admin.php?sch&amp;pg=2&amp;sort=1&amp;act=3&amp;klase=74"/>
    <hyperlink ref="B11" r:id="rId4" display="http://www.draugiem.lv/special/zzchp2011/admin.php?sch&amp;pg=3&amp;sort=1&amp;act=3&amp;klase=112"/>
    <hyperlink ref="B12" r:id="rId5" display="http://www.draugiem.lv/special/zzchp2011/admin.php?sch&amp;pg=3&amp;sort=1&amp;act=3&amp;klase=121"/>
    <hyperlink ref="B13" r:id="rId6" display="http://www.draugiem.lv/special/zzchp2011/admin.php?sch&amp;pg=3&amp;sort=1&amp;act=3&amp;klase=150"/>
    <hyperlink ref="B14" r:id="rId7" display="http://www.draugiem.lv/special/zzchp2011/admin.php?sch&amp;pg=4&amp;sort=1&amp;act=3&amp;klase=167"/>
    <hyperlink ref="B15" r:id="rId8" display="http://www.draugiem.lv/special/zzchp2011/admin.php?sch&amp;pg=5&amp;sort=1&amp;act=3&amp;klase=226"/>
    <hyperlink ref="B16" r:id="rId9" display="http://www.draugiem.lv/special/zzchp2011/admin.php?sch&amp;pg=7&amp;sort=1&amp;act=3&amp;klase=344"/>
    <hyperlink ref="B17" r:id="rId10" display="http://www.draugiem.lv/special/zzchp2011/admin.php?sch&amp;pg=8&amp;sort=1&amp;act=3&amp;klase=398"/>
    <hyperlink ref="B30" r:id="rId11" display="http://www.draugiem.lv/special/zzchp2011/admin.php?sch&amp;pg=9&amp;sort=1&amp;act=3&amp;klase=430"/>
    <hyperlink ref="B18" r:id="rId12" display="http://www.draugiem.lv/special/zzchp2011/admin.php?sch&amp;pg=10&amp;sort=1&amp;act=3&amp;klase=503"/>
    <hyperlink ref="B19" r:id="rId13" display="http://www.draugiem.lv/special/zzchp2011/admin.php?sch&amp;pg=12&amp;sort=1&amp;act=3&amp;klase=605"/>
    <hyperlink ref="B20" r:id="rId14" display="http://www.draugiem.lv/special/zzchp2011/admin.php?sch&amp;pg=12&amp;sort=1&amp;act=3&amp;klase=610"/>
    <hyperlink ref="B21" r:id="rId15" display="http://www.draugiem.lv/special/zzchp2011/admin.php?sch&amp;pg=14&amp;sort=1&amp;act=3&amp;klase=679"/>
    <hyperlink ref="B22" r:id="rId16" display="http://www.draugiem.lv/special/zzchp2011/admin.php?sch&amp;pg=17&amp;sort=1&amp;act=3&amp;klase=825"/>
    <hyperlink ref="B23" r:id="rId17" display="http://www.draugiem.lv/special/zzchp2011/admin.php?sch&amp;pg=18&amp;sort=1&amp;act=3&amp;klase=892"/>
    <hyperlink ref="B24" r:id="rId18" display="http://www.draugiem.lv/special/zzchp2011/admin.php?sch&amp;pg=19&amp;sort=1&amp;act=3&amp;klase=955"/>
    <hyperlink ref="B25" r:id="rId19" display="http://www.draugiem.lv/special/zzchp2011/admin.php?sch&amp;pg=22&amp;sort=1&amp;act=3&amp;klase=1105"/>
    <hyperlink ref="B26" r:id="rId20" display="http://www.draugiem.lv/special/zzchp2011/admin.php?sch&amp;pg=23&amp;sort=1&amp;act=3&amp;klase=1137"/>
    <hyperlink ref="B27" r:id="rId21" display="http://www.draugiem.lv/special/zzchp2011/admin.php?sch&amp;pg=23&amp;sort=1&amp;act=3&amp;klase=1158"/>
    <hyperlink ref="B28" r:id="rId22" display="http://www.draugiem.lv/special/zzchp2011/admin.php?sch&amp;pg=26&amp;sort=1&amp;act=3&amp;klase=1290"/>
    <hyperlink ref="B29" r:id="rId23" display="http://www.draugiem.lv/special/zzchp2011/admin.php?sch&amp;pg=28&amp;sort=1&amp;act=3&amp;klase=1402"/>
  </hyperlinks>
  <printOptions/>
  <pageMargins left="0.15748031496062992" right="0.15748031496062992" top="0.984251968503937" bottom="0.984251968503937" header="0.5118110236220472" footer="0.5118110236220472"/>
  <pageSetup horizontalDpi="300" verticalDpi="300" orientation="portrait" paperSize="9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3.00390625" style="0" bestFit="1" customWidth="1"/>
    <col min="2" max="2" width="36.421875" style="0" customWidth="1"/>
    <col min="3" max="3" width="11.140625" style="0" customWidth="1"/>
    <col min="6" max="6" width="0" style="0" hidden="1" customWidth="1"/>
  </cols>
  <sheetData>
    <row r="1" ht="20.25">
      <c r="A1" s="8" t="s">
        <v>26</v>
      </c>
    </row>
    <row r="3" spans="1:7" ht="25.5">
      <c r="A3" s="1"/>
      <c r="B3" s="7" t="s">
        <v>0</v>
      </c>
      <c r="C3" s="4" t="s">
        <v>13</v>
      </c>
      <c r="D3" s="2" t="s">
        <v>7</v>
      </c>
      <c r="E3" s="2" t="s">
        <v>8</v>
      </c>
      <c r="F3" s="2"/>
      <c r="G3" s="2" t="s">
        <v>2</v>
      </c>
    </row>
    <row r="4" spans="1:7" ht="12.75">
      <c r="A4" s="2">
        <v>1</v>
      </c>
      <c r="B4" s="1" t="str">
        <f>'kopvērtējuma tabula'!B8</f>
        <v>Rīgas Centra sākumskola 6a</v>
      </c>
      <c r="C4" s="1">
        <v>10</v>
      </c>
      <c r="D4" s="1">
        <v>1</v>
      </c>
      <c r="E4" s="1">
        <v>10</v>
      </c>
      <c r="F4" s="1">
        <f>C4*100000+(99999-D4*60-E4)</f>
        <v>1099929</v>
      </c>
      <c r="G4" s="1">
        <f aca="true" t="shared" si="0" ref="G4:G26">IF(OR(B4=0,ISNA(RANK(F4,F$4:F$26))),"",RANK(F4,F$4:F$26))</f>
        <v>4</v>
      </c>
    </row>
    <row r="5" spans="1:7" ht="12.75">
      <c r="A5" s="2">
        <v>2</v>
      </c>
      <c r="B5" s="1" t="str">
        <f>'kopvērtējuma tabula'!B9</f>
        <v>Rīgas 84. vidusskola 7c</v>
      </c>
      <c r="C5" s="1">
        <v>10</v>
      </c>
      <c r="D5" s="1">
        <v>1</v>
      </c>
      <c r="E5" s="1">
        <v>47</v>
      </c>
      <c r="F5" s="1">
        <f aca="true" t="shared" si="1" ref="F5:F23">C5*100000+(99999-D5*60-E5)</f>
        <v>1099892</v>
      </c>
      <c r="G5" s="1">
        <f t="shared" si="0"/>
        <v>9</v>
      </c>
    </row>
    <row r="6" spans="1:7" ht="12.75">
      <c r="A6" s="2">
        <v>3</v>
      </c>
      <c r="B6" s="1" t="str">
        <f>'kopvērtējuma tabula'!B10</f>
        <v>Salaspils nov.paš.ies. "Salaspils 1.vsk"6b</v>
      </c>
      <c r="C6" s="1">
        <v>10</v>
      </c>
      <c r="D6" s="1">
        <v>3</v>
      </c>
      <c r="E6" s="1">
        <v>11</v>
      </c>
      <c r="F6" s="1">
        <f t="shared" si="1"/>
        <v>1099808</v>
      </c>
      <c r="G6" s="1">
        <f t="shared" si="0"/>
        <v>15</v>
      </c>
    </row>
    <row r="7" spans="1:7" ht="12.75">
      <c r="A7" s="2">
        <v>4</v>
      </c>
      <c r="B7" s="1" t="str">
        <f>'kopvērtējuma tabula'!B11</f>
        <v>Līgatnes novada vidusskola 6b</v>
      </c>
      <c r="C7" s="1">
        <v>8</v>
      </c>
      <c r="D7" s="1">
        <v>4</v>
      </c>
      <c r="E7" s="1">
        <v>0</v>
      </c>
      <c r="F7" s="1">
        <f t="shared" si="1"/>
        <v>899759</v>
      </c>
      <c r="G7" s="1">
        <f t="shared" si="0"/>
        <v>20</v>
      </c>
    </row>
    <row r="8" spans="1:7" ht="12.75">
      <c r="A8" s="2">
        <v>5</v>
      </c>
      <c r="B8" s="1" t="str">
        <f>'kopvērtējuma tabula'!B12</f>
        <v>Rīgas 64. vidusskola 7b</v>
      </c>
      <c r="C8" s="1">
        <v>10</v>
      </c>
      <c r="D8" s="1">
        <v>2</v>
      </c>
      <c r="E8" s="1">
        <v>4</v>
      </c>
      <c r="F8" s="1">
        <f t="shared" si="1"/>
        <v>1099875</v>
      </c>
      <c r="G8" s="1">
        <f t="shared" si="0"/>
        <v>11</v>
      </c>
    </row>
    <row r="9" spans="1:7" ht="12.75">
      <c r="A9" s="2">
        <v>6</v>
      </c>
      <c r="B9" s="1" t="str">
        <f>'kopvērtējuma tabula'!B13</f>
        <v>Rīgas Valsts 2.ģimnāzija 8b</v>
      </c>
      <c r="C9" s="1">
        <v>10</v>
      </c>
      <c r="D9" s="1">
        <v>3</v>
      </c>
      <c r="E9" s="1">
        <v>58</v>
      </c>
      <c r="F9" s="1">
        <f t="shared" si="1"/>
        <v>1099761</v>
      </c>
      <c r="G9" s="1">
        <f t="shared" si="0"/>
        <v>19</v>
      </c>
    </row>
    <row r="10" spans="1:7" ht="12.75">
      <c r="A10" s="2">
        <v>7</v>
      </c>
      <c r="B10" s="1" t="str">
        <f>'kopvērtējuma tabula'!B14</f>
        <v>Rīgas 85. vidusskola 6a</v>
      </c>
      <c r="C10" s="1">
        <v>10</v>
      </c>
      <c r="D10" s="1">
        <v>2</v>
      </c>
      <c r="E10" s="1">
        <v>46</v>
      </c>
      <c r="F10" s="1">
        <f t="shared" si="1"/>
        <v>1099833</v>
      </c>
      <c r="G10" s="1">
        <f t="shared" si="0"/>
        <v>14</v>
      </c>
    </row>
    <row r="11" spans="1:7" ht="12.75">
      <c r="A11" s="2">
        <v>8</v>
      </c>
      <c r="B11" s="1" t="str">
        <f>'kopvērtējuma tabula'!B15</f>
        <v>Ogres sākumskola 6a</v>
      </c>
      <c r="C11" s="1">
        <v>10</v>
      </c>
      <c r="D11" s="1"/>
      <c r="E11" s="1">
        <v>45</v>
      </c>
      <c r="F11" s="1">
        <f t="shared" si="1"/>
        <v>1099954</v>
      </c>
      <c r="G11" s="1">
        <f t="shared" si="0"/>
        <v>1</v>
      </c>
    </row>
    <row r="12" spans="1:7" ht="12.75">
      <c r="A12" s="2">
        <v>9</v>
      </c>
      <c r="B12" s="1" t="str">
        <f>'kopvērtējuma tabula'!B16</f>
        <v>Rīgas Valsts 1. ģimnāzija 7b</v>
      </c>
      <c r="C12" s="1">
        <v>10</v>
      </c>
      <c r="D12" s="1">
        <v>1</v>
      </c>
      <c r="E12" s="1">
        <v>42</v>
      </c>
      <c r="F12" s="1">
        <f t="shared" si="1"/>
        <v>1099897</v>
      </c>
      <c r="G12" s="1">
        <f t="shared" si="0"/>
        <v>8</v>
      </c>
    </row>
    <row r="13" spans="1:7" ht="12.75">
      <c r="A13" s="2">
        <v>10</v>
      </c>
      <c r="B13" s="1" t="str">
        <f>'kopvērtējuma tabula'!B17</f>
        <v>Ogres Valsts ģimnāzija 8b</v>
      </c>
      <c r="C13" s="1">
        <v>10</v>
      </c>
      <c r="D13" s="1">
        <v>3</v>
      </c>
      <c r="E13" s="1">
        <v>27</v>
      </c>
      <c r="F13" s="1">
        <f t="shared" si="1"/>
        <v>1099792</v>
      </c>
      <c r="G13" s="1">
        <f t="shared" si="0"/>
        <v>16</v>
      </c>
    </row>
    <row r="14" spans="1:7" ht="12.75">
      <c r="A14" s="2">
        <v>11</v>
      </c>
      <c r="B14" s="1" t="str">
        <f>'kopvērtējuma tabula'!B18</f>
        <v>Rīgas Juglas vidusskola 7a</v>
      </c>
      <c r="C14" s="1">
        <v>10</v>
      </c>
      <c r="D14" s="1">
        <v>1</v>
      </c>
      <c r="E14" s="1">
        <v>39</v>
      </c>
      <c r="F14" s="1">
        <f t="shared" si="1"/>
        <v>1099900</v>
      </c>
      <c r="G14" s="1">
        <f t="shared" si="0"/>
        <v>7</v>
      </c>
    </row>
    <row r="15" spans="1:7" ht="12.75">
      <c r="A15" s="2">
        <v>12</v>
      </c>
      <c r="B15" s="1" t="str">
        <f>'kopvērtējuma tabula'!B19</f>
        <v>Ogres 1. vidusskola 8b</v>
      </c>
      <c r="C15" s="1">
        <v>10</v>
      </c>
      <c r="D15" s="1">
        <v>2</v>
      </c>
      <c r="E15" s="1">
        <v>6</v>
      </c>
      <c r="F15" s="1">
        <f t="shared" si="1"/>
        <v>1099873</v>
      </c>
      <c r="G15" s="1">
        <f t="shared" si="0"/>
        <v>12</v>
      </c>
    </row>
    <row r="16" spans="1:7" ht="12.75">
      <c r="A16" s="2">
        <v>13</v>
      </c>
      <c r="B16" s="1" t="str">
        <f>'kopvērtējuma tabula'!B20</f>
        <v>Mežciema pamatskola 8a</v>
      </c>
      <c r="C16" s="1">
        <v>10</v>
      </c>
      <c r="D16" s="1">
        <v>3</v>
      </c>
      <c r="E16" s="1">
        <v>48</v>
      </c>
      <c r="F16" s="1">
        <f t="shared" si="1"/>
        <v>1099771</v>
      </c>
      <c r="G16" s="1">
        <f t="shared" si="0"/>
        <v>18</v>
      </c>
    </row>
    <row r="17" spans="1:7" ht="12.75">
      <c r="A17" s="2">
        <v>14</v>
      </c>
      <c r="B17" s="1" t="str">
        <f>'kopvērtējuma tabula'!B21</f>
        <v>Inčukalna pamatskola 8a</v>
      </c>
      <c r="C17" s="1">
        <v>10</v>
      </c>
      <c r="D17" s="1">
        <v>1</v>
      </c>
      <c r="E17" s="1">
        <v>51</v>
      </c>
      <c r="F17" s="1">
        <f t="shared" si="1"/>
        <v>1099888</v>
      </c>
      <c r="G17" s="1">
        <f t="shared" si="0"/>
        <v>10</v>
      </c>
    </row>
    <row r="18" spans="1:7" ht="12.75">
      <c r="A18" s="2">
        <v>15</v>
      </c>
      <c r="B18" s="1" t="str">
        <f>'kopvērtējuma tabula'!B22</f>
        <v>Rīgas Juglas vidusskola 8c</v>
      </c>
      <c r="C18" s="1">
        <v>7</v>
      </c>
      <c r="D18" s="1">
        <v>4</v>
      </c>
      <c r="E18" s="1">
        <v>0</v>
      </c>
      <c r="F18" s="1">
        <f t="shared" si="1"/>
        <v>799759</v>
      </c>
      <c r="G18" s="1">
        <f t="shared" si="0"/>
        <v>21</v>
      </c>
    </row>
    <row r="19" spans="1:7" ht="12.75">
      <c r="A19" s="2">
        <v>16</v>
      </c>
      <c r="B19" s="1" t="str">
        <f>'kopvērtējuma tabula'!B23</f>
        <v>Saulkrastu vidusskola 8a</v>
      </c>
      <c r="C19" s="1">
        <v>10</v>
      </c>
      <c r="D19" s="1">
        <v>2</v>
      </c>
      <c r="E19" s="1">
        <v>28</v>
      </c>
      <c r="F19" s="1">
        <f t="shared" si="1"/>
        <v>1099851</v>
      </c>
      <c r="G19" s="1">
        <f t="shared" si="0"/>
        <v>13</v>
      </c>
    </row>
    <row r="20" spans="1:7" ht="12.75">
      <c r="A20" s="2">
        <v>17</v>
      </c>
      <c r="B20" s="1" t="str">
        <f>'kopvērtējuma tabula'!B24</f>
        <v>Ziemeļvalstu ģimnāzija 7b</v>
      </c>
      <c r="C20" s="1">
        <v>10</v>
      </c>
      <c r="D20" s="1">
        <v>3</v>
      </c>
      <c r="E20" s="1">
        <v>35</v>
      </c>
      <c r="F20" s="1">
        <f t="shared" si="1"/>
        <v>1099784</v>
      </c>
      <c r="G20" s="1">
        <f t="shared" si="0"/>
        <v>17</v>
      </c>
    </row>
    <row r="21" spans="1:7" ht="12.75">
      <c r="A21" s="2">
        <v>18</v>
      </c>
      <c r="B21" s="1" t="str">
        <f>'kopvērtējuma tabula'!B25</f>
        <v>Carnikavas pamatskola 7</v>
      </c>
      <c r="C21" s="1">
        <v>10</v>
      </c>
      <c r="D21" s="1">
        <v>1</v>
      </c>
      <c r="E21" s="1">
        <v>4</v>
      </c>
      <c r="F21" s="1">
        <f t="shared" si="1"/>
        <v>1099935</v>
      </c>
      <c r="G21" s="1">
        <f t="shared" si="0"/>
        <v>2</v>
      </c>
    </row>
    <row r="22" spans="1:7" ht="12.75">
      <c r="A22" s="2">
        <v>19</v>
      </c>
      <c r="B22" s="1" t="str">
        <f>'kopvērtējuma tabula'!B26</f>
        <v>Ādažu vidusskola 6b</v>
      </c>
      <c r="C22" s="1">
        <v>6</v>
      </c>
      <c r="D22" s="1">
        <v>4</v>
      </c>
      <c r="E22" s="1">
        <v>0</v>
      </c>
      <c r="F22" s="1">
        <f t="shared" si="1"/>
        <v>699759</v>
      </c>
      <c r="G22" s="1">
        <f t="shared" si="0"/>
        <v>22</v>
      </c>
    </row>
    <row r="23" spans="1:7" ht="12.75">
      <c r="A23" s="2">
        <v>20</v>
      </c>
      <c r="B23" s="1" t="str">
        <f>'kopvērtējuma tabula'!B27</f>
        <v>Ādažu vidusskola 7b</v>
      </c>
      <c r="C23" s="1">
        <v>5</v>
      </c>
      <c r="D23" s="1">
        <v>4</v>
      </c>
      <c r="E23" s="1">
        <v>0</v>
      </c>
      <c r="F23" s="1">
        <f t="shared" si="1"/>
        <v>599759</v>
      </c>
      <c r="G23" s="1">
        <f t="shared" si="0"/>
        <v>23</v>
      </c>
    </row>
    <row r="24" spans="1:7" ht="12.75">
      <c r="A24" s="2">
        <v>21</v>
      </c>
      <c r="B24" s="1" t="str">
        <f>'kopvērtējuma tabula'!B28</f>
        <v>Rīgas Lietuviešu vidusskola 6a</v>
      </c>
      <c r="C24" s="1">
        <v>10</v>
      </c>
      <c r="D24" s="1">
        <v>1</v>
      </c>
      <c r="E24" s="1">
        <v>31</v>
      </c>
      <c r="F24" s="1">
        <f>C24*100000+(99999-D24*60-E24)</f>
        <v>1099908</v>
      </c>
      <c r="G24" s="1">
        <f t="shared" si="0"/>
        <v>6</v>
      </c>
    </row>
    <row r="25" spans="1:7" ht="12.75">
      <c r="A25" s="2">
        <v>22</v>
      </c>
      <c r="B25" s="1" t="str">
        <f>'kopvērtējuma tabula'!B29</f>
        <v>Salaspils 1. vidusskola 8a</v>
      </c>
      <c r="C25" s="1">
        <v>10</v>
      </c>
      <c r="D25" s="1">
        <v>1</v>
      </c>
      <c r="E25" s="1">
        <v>16</v>
      </c>
      <c r="F25" s="1">
        <f>C25*100000+(99999-D25*60-E25)</f>
        <v>1099923</v>
      </c>
      <c r="G25" s="1">
        <f t="shared" si="0"/>
        <v>5</v>
      </c>
    </row>
    <row r="26" spans="1:7" ht="12.75">
      <c r="A26" s="2">
        <v>23</v>
      </c>
      <c r="B26" s="1" t="str">
        <f>'kopvērtējuma tabula'!B30</f>
        <v>Sējas pamatskola 6a</v>
      </c>
      <c r="C26" s="1">
        <v>10</v>
      </c>
      <c r="D26" s="1">
        <v>1</v>
      </c>
      <c r="E26" s="1">
        <v>8</v>
      </c>
      <c r="F26" s="1">
        <f>C26*100000+(99999-D26*60-E26)</f>
        <v>1099931</v>
      </c>
      <c r="G26" s="1">
        <f t="shared" si="0"/>
        <v>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00390625" style="0" bestFit="1" customWidth="1"/>
    <col min="2" max="2" width="40.140625" style="0" customWidth="1"/>
    <col min="3" max="3" width="13.8515625" style="0" hidden="1" customWidth="1"/>
    <col min="4" max="4" width="10.7109375" style="0" customWidth="1"/>
    <col min="6" max="6" width="9.140625" style="0" hidden="1" customWidth="1"/>
  </cols>
  <sheetData>
    <row r="1" ht="20.25">
      <c r="A1" s="8" t="s">
        <v>63</v>
      </c>
    </row>
    <row r="3" spans="1:7" ht="25.5">
      <c r="A3" s="1"/>
      <c r="B3" s="7" t="s">
        <v>0</v>
      </c>
      <c r="C3" s="4" t="s">
        <v>6</v>
      </c>
      <c r="D3" s="2" t="s">
        <v>7</v>
      </c>
      <c r="E3" s="2" t="s">
        <v>8</v>
      </c>
      <c r="F3" s="2"/>
      <c r="G3" s="2" t="s">
        <v>2</v>
      </c>
    </row>
    <row r="4" spans="1:7" ht="12.75">
      <c r="A4" s="2">
        <v>1</v>
      </c>
      <c r="B4" s="1" t="str">
        <f>'kopvērtējuma tabula'!B8</f>
        <v>Rīgas Centra sākumskola 6a</v>
      </c>
      <c r="C4" s="1"/>
      <c r="D4" s="1">
        <v>3</v>
      </c>
      <c r="E4" s="1">
        <v>33</v>
      </c>
      <c r="F4" s="1">
        <f>C4*100000+(99999-D4*60-E4)</f>
        <v>99786</v>
      </c>
      <c r="G4" s="1">
        <f aca="true" t="shared" si="0" ref="G4:G26">IF(OR(B4=0,ISNA(RANK(F4,F$4:F$26))),"",RANK(F4,F$4:F$26))</f>
        <v>18</v>
      </c>
    </row>
    <row r="5" spans="1:7" ht="12.75">
      <c r="A5" s="2">
        <v>2</v>
      </c>
      <c r="B5" s="1" t="str">
        <f>'kopvērtējuma tabula'!B9</f>
        <v>Rīgas 84. vidusskola 7c</v>
      </c>
      <c r="C5" s="1"/>
      <c r="D5" s="1">
        <v>2</v>
      </c>
      <c r="E5" s="1">
        <v>17</v>
      </c>
      <c r="F5" s="1">
        <f aca="true" t="shared" si="1" ref="F5:F23">C5*100000+(99999-D5*60-E5)</f>
        <v>99862</v>
      </c>
      <c r="G5" s="1">
        <f t="shared" si="0"/>
        <v>7</v>
      </c>
    </row>
    <row r="6" spans="1:7" ht="12.75">
      <c r="A6" s="2">
        <v>3</v>
      </c>
      <c r="B6" s="1" t="str">
        <f>'kopvērtējuma tabula'!B10</f>
        <v>Salaspils nov.paš.ies. "Salaspils 1.vsk"6b</v>
      </c>
      <c r="C6" s="1"/>
      <c r="D6" s="1">
        <v>6</v>
      </c>
      <c r="E6" s="1">
        <v>19</v>
      </c>
      <c r="F6" s="1">
        <f t="shared" si="1"/>
        <v>99620</v>
      </c>
      <c r="G6" s="1">
        <f t="shared" si="0"/>
        <v>23</v>
      </c>
    </row>
    <row r="7" spans="1:7" ht="12.75">
      <c r="A7" s="2">
        <v>4</v>
      </c>
      <c r="B7" s="1" t="str">
        <f>'kopvērtējuma tabula'!B11</f>
        <v>Līgatnes novada vidusskola 6b</v>
      </c>
      <c r="C7" s="1"/>
      <c r="D7" s="1">
        <v>4</v>
      </c>
      <c r="E7" s="1">
        <v>49</v>
      </c>
      <c r="F7" s="1">
        <f t="shared" si="1"/>
        <v>99710</v>
      </c>
      <c r="G7" s="1">
        <f t="shared" si="0"/>
        <v>22</v>
      </c>
    </row>
    <row r="8" spans="1:7" ht="12.75">
      <c r="A8" s="2">
        <v>5</v>
      </c>
      <c r="B8" s="1" t="str">
        <f>'kopvērtējuma tabula'!B12</f>
        <v>Rīgas 64. vidusskola 7b</v>
      </c>
      <c r="C8" s="1"/>
      <c r="D8" s="1">
        <v>3</v>
      </c>
      <c r="E8" s="1">
        <v>3</v>
      </c>
      <c r="F8" s="1">
        <f t="shared" si="1"/>
        <v>99816</v>
      </c>
      <c r="G8" s="1">
        <f t="shared" si="0"/>
        <v>13</v>
      </c>
    </row>
    <row r="9" spans="1:7" ht="12.75">
      <c r="A9" s="2">
        <v>6</v>
      </c>
      <c r="B9" s="1" t="str">
        <f>'kopvērtējuma tabula'!B13</f>
        <v>Rīgas Valsts 2.ģimnāzija 8b</v>
      </c>
      <c r="C9" s="1"/>
      <c r="D9" s="1">
        <v>2</v>
      </c>
      <c r="E9" s="1">
        <v>44</v>
      </c>
      <c r="F9" s="1">
        <f t="shared" si="1"/>
        <v>99835</v>
      </c>
      <c r="G9" s="1">
        <f t="shared" si="0"/>
        <v>10</v>
      </c>
    </row>
    <row r="10" spans="1:7" ht="12.75">
      <c r="A10" s="2">
        <v>7</v>
      </c>
      <c r="B10" s="1" t="str">
        <f>'kopvērtējuma tabula'!B14</f>
        <v>Rīgas 85. vidusskola 6a</v>
      </c>
      <c r="C10" s="1"/>
      <c r="D10" s="1">
        <v>3</v>
      </c>
      <c r="E10" s="1">
        <v>5</v>
      </c>
      <c r="F10" s="1">
        <f t="shared" si="1"/>
        <v>99814</v>
      </c>
      <c r="G10" s="1">
        <f t="shared" si="0"/>
        <v>14</v>
      </c>
    </row>
    <row r="11" spans="1:7" ht="12.75">
      <c r="A11" s="2">
        <v>8</v>
      </c>
      <c r="B11" s="1" t="str">
        <f>'kopvērtējuma tabula'!B15</f>
        <v>Ogres sākumskola 6a</v>
      </c>
      <c r="C11" s="1"/>
      <c r="D11" s="1">
        <v>1</v>
      </c>
      <c r="E11" s="1">
        <v>51</v>
      </c>
      <c r="F11" s="1">
        <f t="shared" si="1"/>
        <v>99888</v>
      </c>
      <c r="G11" s="1">
        <f t="shared" si="0"/>
        <v>3</v>
      </c>
    </row>
    <row r="12" spans="1:7" ht="12.75">
      <c r="A12" s="2">
        <v>9</v>
      </c>
      <c r="B12" s="1" t="str">
        <f>'kopvērtējuma tabula'!B16</f>
        <v>Rīgas Valsts 1. ģimnāzija 7b</v>
      </c>
      <c r="C12" s="1"/>
      <c r="D12" s="1">
        <v>2</v>
      </c>
      <c r="E12" s="1">
        <v>51</v>
      </c>
      <c r="F12" s="1">
        <f t="shared" si="1"/>
        <v>99828</v>
      </c>
      <c r="G12" s="1">
        <f t="shared" si="0"/>
        <v>11</v>
      </c>
    </row>
    <row r="13" spans="1:7" ht="12.75">
      <c r="A13" s="2">
        <v>10</v>
      </c>
      <c r="B13" s="1" t="str">
        <f>'kopvērtējuma tabula'!B17</f>
        <v>Ogres Valsts ģimnāzija 8b</v>
      </c>
      <c r="C13" s="1"/>
      <c r="D13" s="1">
        <v>1</v>
      </c>
      <c r="E13" s="1">
        <v>32</v>
      </c>
      <c r="F13" s="1">
        <f t="shared" si="1"/>
        <v>99907</v>
      </c>
      <c r="G13" s="1">
        <f t="shared" si="0"/>
        <v>1</v>
      </c>
    </row>
    <row r="14" spans="1:7" ht="12.75">
      <c r="A14" s="2">
        <v>11</v>
      </c>
      <c r="B14" s="1" t="str">
        <f>'kopvērtējuma tabula'!B18</f>
        <v>Rīgas Juglas vidusskola 7a</v>
      </c>
      <c r="C14" s="1"/>
      <c r="D14" s="1">
        <v>3</v>
      </c>
      <c r="E14" s="1">
        <v>58</v>
      </c>
      <c r="F14" s="1">
        <f t="shared" si="1"/>
        <v>99761</v>
      </c>
      <c r="G14" s="1">
        <f t="shared" si="0"/>
        <v>21</v>
      </c>
    </row>
    <row r="15" spans="1:7" ht="12.75">
      <c r="A15" s="2">
        <v>12</v>
      </c>
      <c r="B15" s="1" t="str">
        <f>'kopvērtējuma tabula'!B19</f>
        <v>Ogres 1. vidusskola 8b</v>
      </c>
      <c r="C15" s="1"/>
      <c r="D15" s="1">
        <v>2</v>
      </c>
      <c r="E15" s="1">
        <v>54</v>
      </c>
      <c r="F15" s="1">
        <f t="shared" si="1"/>
        <v>99825</v>
      </c>
      <c r="G15" s="1">
        <f t="shared" si="0"/>
        <v>12</v>
      </c>
    </row>
    <row r="16" spans="1:7" ht="12.75">
      <c r="A16" s="2">
        <v>13</v>
      </c>
      <c r="B16" s="1" t="str">
        <f>'kopvērtējuma tabula'!B20</f>
        <v>Mežciema pamatskola 8a</v>
      </c>
      <c r="C16" s="1"/>
      <c r="D16" s="1">
        <v>1</v>
      </c>
      <c r="E16" s="1">
        <v>57</v>
      </c>
      <c r="F16" s="1">
        <f t="shared" si="1"/>
        <v>99882</v>
      </c>
      <c r="G16" s="1">
        <f t="shared" si="0"/>
        <v>4</v>
      </c>
    </row>
    <row r="17" spans="1:7" ht="12.75">
      <c r="A17" s="2">
        <v>14</v>
      </c>
      <c r="B17" s="1" t="str">
        <f>'kopvērtējuma tabula'!B21</f>
        <v>Inčukalna pamatskola 8a</v>
      </c>
      <c r="C17" s="1"/>
      <c r="D17" s="1">
        <v>3</v>
      </c>
      <c r="E17" s="1">
        <v>15</v>
      </c>
      <c r="F17" s="1">
        <f t="shared" si="1"/>
        <v>99804</v>
      </c>
      <c r="G17" s="1">
        <f t="shared" si="0"/>
        <v>15</v>
      </c>
    </row>
    <row r="18" spans="1:7" ht="12.75">
      <c r="A18" s="2">
        <v>15</v>
      </c>
      <c r="B18" s="1" t="str">
        <f>'kopvērtējuma tabula'!B22</f>
        <v>Rīgas Juglas vidusskola 8c</v>
      </c>
      <c r="C18" s="1"/>
      <c r="D18" s="1">
        <v>2</v>
      </c>
      <c r="E18" s="1">
        <v>12</v>
      </c>
      <c r="F18" s="1">
        <f t="shared" si="1"/>
        <v>99867</v>
      </c>
      <c r="G18" s="1">
        <f t="shared" si="0"/>
        <v>6</v>
      </c>
    </row>
    <row r="19" spans="1:7" ht="12.75">
      <c r="A19" s="2">
        <v>16</v>
      </c>
      <c r="B19" s="1" t="str">
        <f>'kopvērtējuma tabula'!B23</f>
        <v>Saulkrastu vidusskola 8a</v>
      </c>
      <c r="C19" s="1"/>
      <c r="D19" s="1">
        <v>2</v>
      </c>
      <c r="E19" s="1">
        <v>2</v>
      </c>
      <c r="F19" s="1">
        <f t="shared" si="1"/>
        <v>99877</v>
      </c>
      <c r="G19" s="1">
        <f t="shared" si="0"/>
        <v>5</v>
      </c>
    </row>
    <row r="20" spans="1:7" ht="12.75">
      <c r="A20" s="2">
        <v>17</v>
      </c>
      <c r="B20" s="1" t="str">
        <f>'kopvērtējuma tabula'!B24</f>
        <v>Ziemeļvalstu ģimnāzija 7b</v>
      </c>
      <c r="C20" s="1"/>
      <c r="D20" s="1">
        <v>3</v>
      </c>
      <c r="E20" s="1">
        <v>28</v>
      </c>
      <c r="F20" s="1">
        <f t="shared" si="1"/>
        <v>99791</v>
      </c>
      <c r="G20" s="1">
        <f t="shared" si="0"/>
        <v>17</v>
      </c>
    </row>
    <row r="21" spans="1:7" ht="12.75">
      <c r="A21" s="2">
        <v>18</v>
      </c>
      <c r="B21" s="1" t="str">
        <f>'kopvērtējuma tabula'!B25</f>
        <v>Carnikavas pamatskola 7</v>
      </c>
      <c r="C21" s="1"/>
      <c r="D21" s="1">
        <v>1</v>
      </c>
      <c r="E21" s="1">
        <v>44</v>
      </c>
      <c r="F21" s="1">
        <f t="shared" si="1"/>
        <v>99895</v>
      </c>
      <c r="G21" s="1">
        <f t="shared" si="0"/>
        <v>2</v>
      </c>
    </row>
    <row r="22" spans="1:7" ht="12.75">
      <c r="A22" s="2">
        <v>19</v>
      </c>
      <c r="B22" s="1" t="str">
        <f>'kopvērtējuma tabula'!B26</f>
        <v>Ādažu vidusskola 6b</v>
      </c>
      <c r="C22" s="1"/>
      <c r="D22" s="1">
        <v>2</v>
      </c>
      <c r="E22" s="1">
        <v>25</v>
      </c>
      <c r="F22" s="1">
        <f t="shared" si="1"/>
        <v>99854</v>
      </c>
      <c r="G22" s="1">
        <f t="shared" si="0"/>
        <v>8</v>
      </c>
    </row>
    <row r="23" spans="1:7" ht="12.75">
      <c r="A23" s="2">
        <v>20</v>
      </c>
      <c r="B23" s="1" t="str">
        <f>'kopvērtējuma tabula'!B27</f>
        <v>Ādažu vidusskola 7b</v>
      </c>
      <c r="C23" s="1"/>
      <c r="D23" s="1">
        <v>3</v>
      </c>
      <c r="E23" s="1">
        <v>35</v>
      </c>
      <c r="F23" s="1">
        <f t="shared" si="1"/>
        <v>99784</v>
      </c>
      <c r="G23" s="1">
        <f t="shared" si="0"/>
        <v>19</v>
      </c>
    </row>
    <row r="24" spans="1:7" ht="12.75">
      <c r="A24" s="2">
        <v>21</v>
      </c>
      <c r="B24" s="1" t="str">
        <f>'kopvērtējuma tabula'!B28</f>
        <v>Rīgas Lietuviešu vidusskola 6a</v>
      </c>
      <c r="C24" s="1"/>
      <c r="D24" s="1">
        <v>3</v>
      </c>
      <c r="E24" s="1">
        <v>52</v>
      </c>
      <c r="F24" s="1">
        <f>C24*100000+(99999-D24*60-E24)</f>
        <v>99767</v>
      </c>
      <c r="G24" s="1">
        <f t="shared" si="0"/>
        <v>20</v>
      </c>
    </row>
    <row r="25" spans="1:7" ht="12.75">
      <c r="A25" s="2">
        <v>22</v>
      </c>
      <c r="B25" s="1" t="str">
        <f>'kopvērtējuma tabula'!B29</f>
        <v>Salaspils 1. vidusskola 8a</v>
      </c>
      <c r="C25" s="1"/>
      <c r="D25" s="1">
        <v>2</v>
      </c>
      <c r="E25" s="1">
        <v>28</v>
      </c>
      <c r="F25" s="1">
        <f>C25*100000+(99999-D25*60-E25)</f>
        <v>99851</v>
      </c>
      <c r="G25" s="1">
        <f t="shared" si="0"/>
        <v>9</v>
      </c>
    </row>
    <row r="26" spans="1:7" ht="12.75">
      <c r="A26" s="2">
        <v>23</v>
      </c>
      <c r="B26" s="1" t="str">
        <f>'kopvērtējuma tabula'!B30</f>
        <v>Sējas pamatskola 6a</v>
      </c>
      <c r="C26" s="1"/>
      <c r="D26" s="1">
        <v>3</v>
      </c>
      <c r="E26" s="1">
        <v>18</v>
      </c>
      <c r="F26" s="1">
        <f>C26*100000+(99999-D26*60-E26)</f>
        <v>99801</v>
      </c>
      <c r="G26" s="1">
        <f t="shared" si="0"/>
        <v>16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3.00390625" style="0" bestFit="1" customWidth="1"/>
    <col min="2" max="2" width="40.00390625" style="0" customWidth="1"/>
    <col min="3" max="3" width="0" style="0" hidden="1" customWidth="1"/>
    <col min="6" max="6" width="0" style="0" hidden="1" customWidth="1"/>
  </cols>
  <sheetData>
    <row r="1" spans="1:6" ht="20.25">
      <c r="A1" s="8" t="s">
        <v>64</v>
      </c>
      <c r="F1">
        <f>G4</f>
        <v>17</v>
      </c>
    </row>
    <row r="3" spans="1:7" ht="12.75">
      <c r="A3" s="1"/>
      <c r="B3" s="7" t="s">
        <v>0</v>
      </c>
      <c r="C3" s="2" t="s">
        <v>14</v>
      </c>
      <c r="D3" s="2" t="s">
        <v>7</v>
      </c>
      <c r="E3" s="2" t="s">
        <v>8</v>
      </c>
      <c r="F3" s="2"/>
      <c r="G3" s="2" t="s">
        <v>2</v>
      </c>
    </row>
    <row r="4" spans="1:7" ht="12.75">
      <c r="A4" s="2">
        <v>1</v>
      </c>
      <c r="B4" s="1" t="str">
        <f>'kopvērtējuma tabula'!B8</f>
        <v>Rīgas Centra sākumskola 6a</v>
      </c>
      <c r="C4" s="1"/>
      <c r="D4" s="1">
        <v>5</v>
      </c>
      <c r="E4" s="1">
        <v>9</v>
      </c>
      <c r="F4" s="1">
        <f>C4*100000+(99999-D4*60-E4)</f>
        <v>99690</v>
      </c>
      <c r="G4" s="1">
        <f aca="true" t="shared" si="0" ref="G4:G26">IF(OR(B4=0,ISNA(RANK(F4,F$4:F$26))),"",RANK(F4,F$4:F$26))</f>
        <v>17</v>
      </c>
    </row>
    <row r="5" spans="1:7" ht="12.75">
      <c r="A5" s="2">
        <v>2</v>
      </c>
      <c r="B5" s="1" t="str">
        <f>'kopvērtējuma tabula'!B9</f>
        <v>Rīgas 84. vidusskola 7c</v>
      </c>
      <c r="C5" s="1"/>
      <c r="D5" s="1">
        <v>3</v>
      </c>
      <c r="E5" s="1">
        <v>39</v>
      </c>
      <c r="F5" s="1">
        <f aca="true" t="shared" si="1" ref="F5:F23">C5*100000+(99999-D5*60-E5)</f>
        <v>99780</v>
      </c>
      <c r="G5" s="1">
        <f t="shared" si="0"/>
        <v>6</v>
      </c>
    </row>
    <row r="6" spans="1:7" ht="12.75">
      <c r="A6" s="2">
        <v>3</v>
      </c>
      <c r="B6" s="1" t="str">
        <f>'kopvērtējuma tabula'!B10</f>
        <v>Salaspils nov.paš.ies. "Salaspils 1.vsk"6b</v>
      </c>
      <c r="C6" s="1"/>
      <c r="D6" s="1">
        <v>4</v>
      </c>
      <c r="E6" s="1">
        <v>38</v>
      </c>
      <c r="F6" s="1">
        <f t="shared" si="1"/>
        <v>99721</v>
      </c>
      <c r="G6" s="1">
        <f t="shared" si="0"/>
        <v>15</v>
      </c>
    </row>
    <row r="7" spans="1:7" ht="12.75">
      <c r="A7" s="2">
        <v>4</v>
      </c>
      <c r="B7" s="1" t="str">
        <f>'kopvērtējuma tabula'!B11</f>
        <v>Līgatnes novada vidusskola 6b</v>
      </c>
      <c r="C7" s="1"/>
      <c r="D7" s="1">
        <v>6</v>
      </c>
      <c r="E7" s="1">
        <v>30</v>
      </c>
      <c r="F7" s="1">
        <f t="shared" si="1"/>
        <v>99609</v>
      </c>
      <c r="G7" s="1">
        <f t="shared" si="0"/>
        <v>22</v>
      </c>
    </row>
    <row r="8" spans="1:7" ht="12.75">
      <c r="A8" s="2">
        <v>5</v>
      </c>
      <c r="B8" s="1" t="str">
        <f>'kopvērtējuma tabula'!B12</f>
        <v>Rīgas 64. vidusskola 7b</v>
      </c>
      <c r="C8" s="1"/>
      <c r="D8" s="1">
        <v>2</v>
      </c>
      <c r="E8" s="1">
        <v>55</v>
      </c>
      <c r="F8" s="1">
        <f t="shared" si="1"/>
        <v>99824</v>
      </c>
      <c r="G8" s="1">
        <f t="shared" si="0"/>
        <v>1</v>
      </c>
    </row>
    <row r="9" spans="1:7" ht="12.75">
      <c r="A9" s="2">
        <v>6</v>
      </c>
      <c r="B9" s="1" t="str">
        <f>'kopvērtējuma tabula'!B13</f>
        <v>Rīgas Valsts 2.ģimnāzija 8b</v>
      </c>
      <c r="C9" s="1"/>
      <c r="D9" s="1">
        <v>3</v>
      </c>
      <c r="E9" s="1">
        <v>14</v>
      </c>
      <c r="F9" s="1">
        <f t="shared" si="1"/>
        <v>99805</v>
      </c>
      <c r="G9" s="1">
        <f t="shared" si="0"/>
        <v>2</v>
      </c>
    </row>
    <row r="10" spans="1:7" ht="12.75">
      <c r="A10" s="2">
        <v>7</v>
      </c>
      <c r="B10" s="1" t="str">
        <f>'kopvērtējuma tabula'!B14</f>
        <v>Rīgas 85. vidusskola 6a</v>
      </c>
      <c r="C10" s="1"/>
      <c r="D10" s="1">
        <v>4</v>
      </c>
      <c r="E10" s="1">
        <v>5</v>
      </c>
      <c r="F10" s="1">
        <f t="shared" si="1"/>
        <v>99754</v>
      </c>
      <c r="G10" s="1">
        <f t="shared" si="0"/>
        <v>11</v>
      </c>
    </row>
    <row r="11" spans="1:7" ht="12.75">
      <c r="A11" s="2">
        <v>8</v>
      </c>
      <c r="B11" s="1" t="str">
        <f>'kopvērtējuma tabula'!B15</f>
        <v>Ogres sākumskola 6a</v>
      </c>
      <c r="C11" s="1"/>
      <c r="D11" s="1">
        <v>6</v>
      </c>
      <c r="E11" s="1">
        <v>12</v>
      </c>
      <c r="F11" s="1">
        <f t="shared" si="1"/>
        <v>99627</v>
      </c>
      <c r="G11" s="1">
        <f t="shared" si="0"/>
        <v>21</v>
      </c>
    </row>
    <row r="12" spans="1:7" ht="12.75">
      <c r="A12" s="2">
        <v>9</v>
      </c>
      <c r="B12" s="1" t="str">
        <f>'kopvērtējuma tabula'!B16</f>
        <v>Rīgas Valsts 1. ģimnāzija 7b</v>
      </c>
      <c r="C12" s="1"/>
      <c r="D12" s="1">
        <v>4</v>
      </c>
      <c r="E12" s="1">
        <v>2</v>
      </c>
      <c r="F12" s="1">
        <f t="shared" si="1"/>
        <v>99757</v>
      </c>
      <c r="G12" s="1">
        <f t="shared" si="0"/>
        <v>9</v>
      </c>
    </row>
    <row r="13" spans="1:7" ht="12.75">
      <c r="A13" s="2">
        <v>10</v>
      </c>
      <c r="B13" s="1" t="str">
        <f>'kopvērtējuma tabula'!B17</f>
        <v>Ogres Valsts ģimnāzija 8b</v>
      </c>
      <c r="C13" s="1"/>
      <c r="D13" s="1">
        <v>4</v>
      </c>
      <c r="E13" s="1">
        <v>25</v>
      </c>
      <c r="F13" s="1">
        <f t="shared" si="1"/>
        <v>99734</v>
      </c>
      <c r="G13" s="1">
        <f t="shared" si="0"/>
        <v>12</v>
      </c>
    </row>
    <row r="14" spans="1:7" ht="12.75">
      <c r="A14" s="2">
        <v>11</v>
      </c>
      <c r="B14" s="1" t="str">
        <f>'kopvērtējuma tabula'!B18</f>
        <v>Rīgas Juglas vidusskola 7a</v>
      </c>
      <c r="C14" s="1"/>
      <c r="D14" s="1">
        <v>4</v>
      </c>
      <c r="E14" s="1">
        <v>34</v>
      </c>
      <c r="F14" s="1">
        <f t="shared" si="1"/>
        <v>99725</v>
      </c>
      <c r="G14" s="1">
        <f t="shared" si="0"/>
        <v>13</v>
      </c>
    </row>
    <row r="15" spans="1:7" ht="12.75">
      <c r="A15" s="2">
        <v>12</v>
      </c>
      <c r="B15" s="1" t="str">
        <f>'kopvērtējuma tabula'!B19</f>
        <v>Ogres 1. vidusskola 8b</v>
      </c>
      <c r="C15" s="1"/>
      <c r="D15" s="1">
        <v>5</v>
      </c>
      <c r="E15" s="1">
        <v>42</v>
      </c>
      <c r="F15" s="1">
        <f t="shared" si="1"/>
        <v>99657</v>
      </c>
      <c r="G15" s="1">
        <f t="shared" si="0"/>
        <v>19</v>
      </c>
    </row>
    <row r="16" spans="1:7" ht="12.75">
      <c r="A16" s="2">
        <v>13</v>
      </c>
      <c r="B16" s="1" t="str">
        <f>'kopvērtējuma tabula'!B20</f>
        <v>Mežciema pamatskola 8a</v>
      </c>
      <c r="C16" s="1"/>
      <c r="D16" s="1">
        <v>3</v>
      </c>
      <c r="E16" s="1">
        <v>33</v>
      </c>
      <c r="F16" s="1">
        <f t="shared" si="1"/>
        <v>99786</v>
      </c>
      <c r="G16" s="1">
        <f t="shared" si="0"/>
        <v>4</v>
      </c>
    </row>
    <row r="17" spans="1:7" ht="12.75">
      <c r="A17" s="2">
        <v>14</v>
      </c>
      <c r="B17" s="1" t="str">
        <f>'kopvērtējuma tabula'!B21</f>
        <v>Inčukalna pamatskola 8a</v>
      </c>
      <c r="C17" s="1"/>
      <c r="D17" s="1">
        <v>6</v>
      </c>
      <c r="E17" s="1">
        <v>32</v>
      </c>
      <c r="F17" s="1">
        <f t="shared" si="1"/>
        <v>99607</v>
      </c>
      <c r="G17" s="1">
        <f t="shared" si="0"/>
        <v>23</v>
      </c>
    </row>
    <row r="18" spans="1:7" ht="12.75">
      <c r="A18" s="2">
        <v>15</v>
      </c>
      <c r="B18" s="1" t="str">
        <f>'kopvērtējuma tabula'!B22</f>
        <v>Rīgas Juglas vidusskola 8c</v>
      </c>
      <c r="C18" s="1"/>
      <c r="D18" s="1">
        <v>4</v>
      </c>
      <c r="E18" s="1">
        <v>35</v>
      </c>
      <c r="F18" s="1">
        <f t="shared" si="1"/>
        <v>99724</v>
      </c>
      <c r="G18" s="1">
        <f t="shared" si="0"/>
        <v>14</v>
      </c>
    </row>
    <row r="19" spans="1:7" ht="12.75">
      <c r="A19" s="2">
        <v>16</v>
      </c>
      <c r="B19" s="1" t="str">
        <f>'kopvērtējuma tabula'!B23</f>
        <v>Saulkrastu vidusskola 8a</v>
      </c>
      <c r="C19" s="1"/>
      <c r="D19" s="1">
        <v>3</v>
      </c>
      <c r="E19" s="1">
        <v>48</v>
      </c>
      <c r="F19" s="1">
        <f t="shared" si="1"/>
        <v>99771</v>
      </c>
      <c r="G19" s="1">
        <f t="shared" si="0"/>
        <v>7</v>
      </c>
    </row>
    <row r="20" spans="1:7" ht="12.75">
      <c r="A20" s="2">
        <v>17</v>
      </c>
      <c r="B20" s="1" t="str">
        <f>'kopvērtējuma tabula'!B24</f>
        <v>Ziemeļvalstu ģimnāzija 7b</v>
      </c>
      <c r="C20" s="1"/>
      <c r="D20" s="1">
        <v>6</v>
      </c>
      <c r="E20" s="1">
        <v>0</v>
      </c>
      <c r="F20" s="1">
        <f t="shared" si="1"/>
        <v>99639</v>
      </c>
      <c r="G20" s="1">
        <f t="shared" si="0"/>
        <v>20</v>
      </c>
    </row>
    <row r="21" spans="1:7" ht="12.75">
      <c r="A21" s="2">
        <v>18</v>
      </c>
      <c r="B21" s="1" t="str">
        <f>'kopvērtējuma tabula'!B25</f>
        <v>Carnikavas pamatskola 7</v>
      </c>
      <c r="C21" s="1"/>
      <c r="D21" s="1">
        <v>4</v>
      </c>
      <c r="E21" s="1">
        <v>0</v>
      </c>
      <c r="F21" s="1">
        <f t="shared" si="1"/>
        <v>99759</v>
      </c>
      <c r="G21" s="1">
        <f t="shared" si="0"/>
        <v>8</v>
      </c>
    </row>
    <row r="22" spans="1:7" ht="12.75">
      <c r="A22" s="2">
        <v>19</v>
      </c>
      <c r="B22" s="1" t="str">
        <f>'kopvērtējuma tabula'!B26</f>
        <v>Ādažu vidusskola 6b</v>
      </c>
      <c r="C22" s="1"/>
      <c r="D22" s="1">
        <v>4</v>
      </c>
      <c r="E22" s="1">
        <v>4</v>
      </c>
      <c r="F22" s="1">
        <f t="shared" si="1"/>
        <v>99755</v>
      </c>
      <c r="G22" s="1">
        <f t="shared" si="0"/>
        <v>10</v>
      </c>
    </row>
    <row r="23" spans="1:7" ht="12.75">
      <c r="A23" s="2">
        <v>20</v>
      </c>
      <c r="B23" s="1" t="str">
        <f>'kopvērtējuma tabula'!B27</f>
        <v>Ādažu vidusskola 7b</v>
      </c>
      <c r="C23" s="1"/>
      <c r="D23" s="1">
        <v>3</v>
      </c>
      <c r="E23" s="1">
        <v>23</v>
      </c>
      <c r="F23" s="1">
        <f t="shared" si="1"/>
        <v>99796</v>
      </c>
      <c r="G23" s="1">
        <f t="shared" si="0"/>
        <v>3</v>
      </c>
    </row>
    <row r="24" spans="1:7" ht="12.75">
      <c r="A24" s="2">
        <v>21</v>
      </c>
      <c r="B24" s="1" t="str">
        <f>'kopvērtējuma tabula'!B28</f>
        <v>Rīgas Lietuviešu vidusskola 6a</v>
      </c>
      <c r="C24" s="1"/>
      <c r="D24" s="1">
        <v>4</v>
      </c>
      <c r="E24" s="1">
        <v>53</v>
      </c>
      <c r="F24" s="1">
        <f>C24*100000+(99999-D24*60-E24)</f>
        <v>99706</v>
      </c>
      <c r="G24" s="1">
        <f t="shared" si="0"/>
        <v>16</v>
      </c>
    </row>
    <row r="25" spans="1:7" ht="12.75">
      <c r="A25" s="2">
        <v>22</v>
      </c>
      <c r="B25" s="1" t="str">
        <f>'kopvērtējuma tabula'!B29</f>
        <v>Salaspils 1. vidusskola 8a</v>
      </c>
      <c r="C25" s="1"/>
      <c r="D25" s="1">
        <v>3</v>
      </c>
      <c r="E25" s="1">
        <v>35</v>
      </c>
      <c r="F25" s="1">
        <f>C25*100000+(99999-D25*60-E25)</f>
        <v>99784</v>
      </c>
      <c r="G25" s="1">
        <f t="shared" si="0"/>
        <v>5</v>
      </c>
    </row>
    <row r="26" spans="1:7" ht="12.75">
      <c r="A26" s="2">
        <v>23</v>
      </c>
      <c r="B26" s="1" t="str">
        <f>'kopvērtējuma tabula'!B30</f>
        <v>Sējas pamatskola 6a</v>
      </c>
      <c r="C26" s="1"/>
      <c r="D26" s="1">
        <v>5</v>
      </c>
      <c r="E26" s="1">
        <v>18</v>
      </c>
      <c r="F26" s="1">
        <f>C26*100000+(99999-D26*60-E26)</f>
        <v>99681</v>
      </c>
      <c r="G26" s="1">
        <f t="shared" si="0"/>
        <v>18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3.00390625" style="0" bestFit="1" customWidth="1"/>
    <col min="2" max="2" width="39.7109375" style="0" customWidth="1"/>
    <col min="3" max="3" width="12.00390625" style="0" hidden="1" customWidth="1"/>
    <col min="6" max="6" width="0" style="0" hidden="1" customWidth="1"/>
  </cols>
  <sheetData>
    <row r="1" ht="20.25">
      <c r="A1" s="8" t="s">
        <v>27</v>
      </c>
    </row>
    <row r="3" spans="1:7" ht="12.75">
      <c r="A3" s="1"/>
      <c r="B3" s="7" t="s">
        <v>0</v>
      </c>
      <c r="C3" s="2" t="s">
        <v>4</v>
      </c>
      <c r="D3" s="2" t="s">
        <v>7</v>
      </c>
      <c r="E3" s="2" t="s">
        <v>8</v>
      </c>
      <c r="F3" s="2"/>
      <c r="G3" s="2" t="s">
        <v>2</v>
      </c>
    </row>
    <row r="4" spans="1:7" ht="12.75">
      <c r="A4" s="2">
        <v>1</v>
      </c>
      <c r="B4" s="1" t="str">
        <f>'kopvērtējuma tabula'!B8</f>
        <v>Rīgas Centra sākumskola 6a</v>
      </c>
      <c r="C4" s="1"/>
      <c r="D4" s="1">
        <v>4</v>
      </c>
      <c r="E4" s="1">
        <v>9.28</v>
      </c>
      <c r="F4" s="1">
        <f>C4*100000+(99999-D4*60-E4)</f>
        <v>99749.72</v>
      </c>
      <c r="G4" s="1">
        <f aca="true" t="shared" si="0" ref="G4:G26">IF(OR(B4=0,ISNA(RANK(F4,F$4:F$26))),"",RANK(F4,F$4:F$26))</f>
        <v>18</v>
      </c>
    </row>
    <row r="5" spans="1:7" ht="12.75">
      <c r="A5" s="2">
        <v>2</v>
      </c>
      <c r="B5" s="1" t="str">
        <f>'kopvērtējuma tabula'!B9</f>
        <v>Rīgas 84. vidusskola 7c</v>
      </c>
      <c r="C5" s="1"/>
      <c r="D5" s="1">
        <v>3</v>
      </c>
      <c r="E5" s="1">
        <v>36</v>
      </c>
      <c r="F5" s="1">
        <f aca="true" t="shared" si="1" ref="F5:F23">C5*100000+(99999-D5*60-E5)</f>
        <v>99783</v>
      </c>
      <c r="G5" s="1">
        <f t="shared" si="0"/>
        <v>12</v>
      </c>
    </row>
    <row r="6" spans="1:7" ht="12.75">
      <c r="A6" s="2">
        <v>3</v>
      </c>
      <c r="B6" s="1" t="str">
        <f>'kopvērtējuma tabula'!B10</f>
        <v>Salaspils nov.paš.ies. "Salaspils 1.vsk"6b</v>
      </c>
      <c r="C6" s="1"/>
      <c r="D6" s="1">
        <v>4</v>
      </c>
      <c r="E6" s="1">
        <v>41</v>
      </c>
      <c r="F6" s="1">
        <f t="shared" si="1"/>
        <v>99718</v>
      </c>
      <c r="G6" s="1">
        <f t="shared" si="0"/>
        <v>23</v>
      </c>
    </row>
    <row r="7" spans="1:7" ht="12.75">
      <c r="A7" s="2">
        <v>4</v>
      </c>
      <c r="B7" s="1" t="str">
        <f>'kopvērtējuma tabula'!B11</f>
        <v>Līgatnes novada vidusskola 6b</v>
      </c>
      <c r="C7" s="1"/>
      <c r="D7" s="1">
        <v>4</v>
      </c>
      <c r="E7" s="1">
        <v>31</v>
      </c>
      <c r="F7" s="1">
        <f t="shared" si="1"/>
        <v>99728</v>
      </c>
      <c r="G7" s="1">
        <f t="shared" si="0"/>
        <v>22</v>
      </c>
    </row>
    <row r="8" spans="1:7" ht="12.75">
      <c r="A8" s="2">
        <v>5</v>
      </c>
      <c r="B8" s="1" t="str">
        <f>'kopvērtējuma tabula'!B12</f>
        <v>Rīgas 64. vidusskola 7b</v>
      </c>
      <c r="C8" s="1"/>
      <c r="D8" s="1">
        <v>2</v>
      </c>
      <c r="E8" s="1">
        <v>54.15</v>
      </c>
      <c r="F8" s="1">
        <f t="shared" si="1"/>
        <v>99824.85</v>
      </c>
      <c r="G8" s="1">
        <f t="shared" si="0"/>
        <v>1</v>
      </c>
    </row>
    <row r="9" spans="1:7" ht="12.75">
      <c r="A9" s="2">
        <v>6</v>
      </c>
      <c r="B9" s="1" t="str">
        <f>'kopvērtējuma tabula'!B13</f>
        <v>Rīgas Valsts 2.ģimnāzija 8b</v>
      </c>
      <c r="C9" s="1"/>
      <c r="D9" s="1">
        <v>3</v>
      </c>
      <c r="E9" s="1">
        <v>17</v>
      </c>
      <c r="F9" s="1">
        <f t="shared" si="1"/>
        <v>99802</v>
      </c>
      <c r="G9" s="1">
        <f t="shared" si="0"/>
        <v>4</v>
      </c>
    </row>
    <row r="10" spans="1:7" ht="12.75">
      <c r="A10" s="2">
        <v>7</v>
      </c>
      <c r="B10" s="1" t="str">
        <f>'kopvērtējuma tabula'!B14</f>
        <v>Rīgas 85. vidusskola 6a</v>
      </c>
      <c r="C10" s="1"/>
      <c r="D10" s="1">
        <v>4</v>
      </c>
      <c r="E10" s="1">
        <v>9.71</v>
      </c>
      <c r="F10" s="1">
        <f t="shared" si="1"/>
        <v>99749.29</v>
      </c>
      <c r="G10" s="1">
        <f t="shared" si="0"/>
        <v>19</v>
      </c>
    </row>
    <row r="11" spans="1:7" ht="12.75">
      <c r="A11" s="2">
        <v>8</v>
      </c>
      <c r="B11" s="1" t="str">
        <f>'kopvērtējuma tabula'!B15</f>
        <v>Ogres sākumskola 6a</v>
      </c>
      <c r="C11" s="1"/>
      <c r="D11" s="1">
        <v>3</v>
      </c>
      <c r="E11" s="1">
        <v>22.75</v>
      </c>
      <c r="F11" s="1">
        <f t="shared" si="1"/>
        <v>99796.25</v>
      </c>
      <c r="G11" s="1">
        <f t="shared" si="0"/>
        <v>5</v>
      </c>
    </row>
    <row r="12" spans="1:7" ht="12.75">
      <c r="A12" s="2">
        <v>9</v>
      </c>
      <c r="B12" s="1" t="str">
        <f>'kopvērtējuma tabula'!B16</f>
        <v>Rīgas Valsts 1. ģimnāzija 7b</v>
      </c>
      <c r="C12" s="1"/>
      <c r="D12" s="1">
        <v>3</v>
      </c>
      <c r="E12" s="1">
        <v>24</v>
      </c>
      <c r="F12" s="1">
        <f t="shared" si="1"/>
        <v>99795</v>
      </c>
      <c r="G12" s="1">
        <f t="shared" si="0"/>
        <v>7</v>
      </c>
    </row>
    <row r="13" spans="1:7" ht="12.75">
      <c r="A13" s="2">
        <v>10</v>
      </c>
      <c r="B13" s="1" t="str">
        <f>'kopvērtējuma tabula'!B17</f>
        <v>Ogres Valsts ģimnāzija 8b</v>
      </c>
      <c r="C13" s="1"/>
      <c r="D13" s="1">
        <v>3</v>
      </c>
      <c r="E13" s="1">
        <v>29.47</v>
      </c>
      <c r="F13" s="1">
        <f t="shared" si="1"/>
        <v>99789.53</v>
      </c>
      <c r="G13" s="1">
        <f t="shared" si="0"/>
        <v>9</v>
      </c>
    </row>
    <row r="14" spans="1:7" ht="12.75">
      <c r="A14" s="2">
        <v>11</v>
      </c>
      <c r="B14" s="1" t="str">
        <f>'kopvērtējuma tabula'!B18</f>
        <v>Rīgas Juglas vidusskola 7a</v>
      </c>
      <c r="C14" s="1"/>
      <c r="D14" s="1">
        <v>3</v>
      </c>
      <c r="E14" s="1">
        <v>59</v>
      </c>
      <c r="F14" s="1">
        <f t="shared" si="1"/>
        <v>99760</v>
      </c>
      <c r="G14" s="1">
        <f t="shared" si="0"/>
        <v>16</v>
      </c>
    </row>
    <row r="15" spans="1:7" ht="12.75">
      <c r="A15" s="2">
        <v>12</v>
      </c>
      <c r="B15" s="1" t="str">
        <f>'kopvērtējuma tabula'!B19</f>
        <v>Ogres 1. vidusskola 8b</v>
      </c>
      <c r="C15" s="1"/>
      <c r="D15" s="1">
        <v>3</v>
      </c>
      <c r="E15" s="1">
        <v>43</v>
      </c>
      <c r="F15" s="1">
        <f t="shared" si="1"/>
        <v>99776</v>
      </c>
      <c r="G15" s="1">
        <f t="shared" si="0"/>
        <v>14</v>
      </c>
    </row>
    <row r="16" spans="1:7" ht="12.75">
      <c r="A16" s="2">
        <v>13</v>
      </c>
      <c r="B16" s="1" t="str">
        <f>'kopvērtējuma tabula'!B20</f>
        <v>Mežciema pamatskola 8a</v>
      </c>
      <c r="C16" s="1"/>
      <c r="D16" s="1">
        <v>2</v>
      </c>
      <c r="E16" s="1">
        <v>54.32</v>
      </c>
      <c r="F16" s="1">
        <f t="shared" si="1"/>
        <v>99824.68</v>
      </c>
      <c r="G16" s="1">
        <f t="shared" si="0"/>
        <v>2</v>
      </c>
    </row>
    <row r="17" spans="1:7" ht="12.75">
      <c r="A17" s="2">
        <v>14</v>
      </c>
      <c r="B17" s="1" t="str">
        <f>'kopvērtējuma tabula'!B21</f>
        <v>Inčukalna pamatskola 8a</v>
      </c>
      <c r="C17" s="1"/>
      <c r="D17" s="1">
        <v>3</v>
      </c>
      <c r="E17" s="1">
        <v>25</v>
      </c>
      <c r="F17" s="1">
        <f t="shared" si="1"/>
        <v>99794</v>
      </c>
      <c r="G17" s="1">
        <f t="shared" si="0"/>
        <v>8</v>
      </c>
    </row>
    <row r="18" spans="1:7" ht="12.75">
      <c r="A18" s="2">
        <v>15</v>
      </c>
      <c r="B18" s="1" t="str">
        <f>'kopvērtējuma tabula'!B22</f>
        <v>Rīgas Juglas vidusskola 8c</v>
      </c>
      <c r="C18" s="1"/>
      <c r="D18" s="1">
        <v>3</v>
      </c>
      <c r="E18" s="1">
        <v>22.82</v>
      </c>
      <c r="F18" s="1">
        <f t="shared" si="1"/>
        <v>99796.18</v>
      </c>
      <c r="G18" s="1">
        <f t="shared" si="0"/>
        <v>6</v>
      </c>
    </row>
    <row r="19" spans="1:7" ht="12.75">
      <c r="A19" s="2">
        <v>16</v>
      </c>
      <c r="B19" s="1" t="str">
        <f>'kopvērtējuma tabula'!B23</f>
        <v>Saulkrastu vidusskola 8a</v>
      </c>
      <c r="C19" s="1"/>
      <c r="D19" s="1">
        <v>3</v>
      </c>
      <c r="E19" s="1">
        <v>29.59</v>
      </c>
      <c r="F19" s="1">
        <f t="shared" si="1"/>
        <v>99789.41</v>
      </c>
      <c r="G19" s="1">
        <f t="shared" si="0"/>
        <v>10</v>
      </c>
    </row>
    <row r="20" spans="1:7" ht="12.75">
      <c r="A20" s="2">
        <v>17</v>
      </c>
      <c r="B20" s="1" t="str">
        <f>'kopvērtējuma tabula'!B24</f>
        <v>Ziemeļvalstu ģimnāzija 7b</v>
      </c>
      <c r="C20" s="1"/>
      <c r="D20" s="1">
        <v>4</v>
      </c>
      <c r="E20" s="1">
        <v>27</v>
      </c>
      <c r="F20" s="1">
        <f t="shared" si="1"/>
        <v>99732</v>
      </c>
      <c r="G20" s="1">
        <f t="shared" si="0"/>
        <v>21</v>
      </c>
    </row>
    <row r="21" spans="1:7" ht="12.75">
      <c r="A21" s="2">
        <v>18</v>
      </c>
      <c r="B21" s="1" t="str">
        <f>'kopvērtējuma tabula'!B25</f>
        <v>Carnikavas pamatskola 7</v>
      </c>
      <c r="C21" s="1"/>
      <c r="D21" s="1">
        <v>3</v>
      </c>
      <c r="E21" s="1">
        <v>39</v>
      </c>
      <c r="F21" s="1">
        <f t="shared" si="1"/>
        <v>99780</v>
      </c>
      <c r="G21" s="1">
        <f t="shared" si="0"/>
        <v>13</v>
      </c>
    </row>
    <row r="22" spans="1:7" ht="12.75">
      <c r="A22" s="2">
        <v>19</v>
      </c>
      <c r="B22" s="1" t="str">
        <f>'kopvērtējuma tabula'!B26</f>
        <v>Ādažu vidusskola 6b</v>
      </c>
      <c r="C22" s="1"/>
      <c r="D22" s="1">
        <v>3</v>
      </c>
      <c r="E22" s="1">
        <v>52</v>
      </c>
      <c r="F22" s="1">
        <f t="shared" si="1"/>
        <v>99767</v>
      </c>
      <c r="G22" s="1">
        <f t="shared" si="0"/>
        <v>15</v>
      </c>
    </row>
    <row r="23" spans="1:7" ht="12.75">
      <c r="A23" s="2">
        <v>20</v>
      </c>
      <c r="B23" s="1" t="str">
        <f>'kopvērtējuma tabula'!B27</f>
        <v>Ādažu vidusskola 7b</v>
      </c>
      <c r="C23" s="1"/>
      <c r="D23" s="1">
        <v>3</v>
      </c>
      <c r="E23" s="1">
        <v>33</v>
      </c>
      <c r="F23" s="1">
        <f t="shared" si="1"/>
        <v>99786</v>
      </c>
      <c r="G23" s="1">
        <f t="shared" si="0"/>
        <v>11</v>
      </c>
    </row>
    <row r="24" spans="1:7" ht="12.75">
      <c r="A24" s="2">
        <v>21</v>
      </c>
      <c r="B24" s="1" t="str">
        <f>'kopvērtējuma tabula'!B28</f>
        <v>Rīgas Lietuviešu vidusskola 6a</v>
      </c>
      <c r="C24" s="1"/>
      <c r="D24" s="1">
        <v>4</v>
      </c>
      <c r="E24" s="1">
        <v>6</v>
      </c>
      <c r="F24" s="1">
        <f>C24*100000+(99999-D24*60-E24)</f>
        <v>99753</v>
      </c>
      <c r="G24" s="1">
        <f t="shared" si="0"/>
        <v>17</v>
      </c>
    </row>
    <row r="25" spans="1:7" ht="12.75">
      <c r="A25" s="2">
        <v>22</v>
      </c>
      <c r="B25" s="1" t="str">
        <f>'kopvērtējuma tabula'!B29</f>
        <v>Salaspils 1. vidusskola 8a</v>
      </c>
      <c r="C25" s="1"/>
      <c r="D25" s="1">
        <v>3</v>
      </c>
      <c r="E25" s="1">
        <v>8</v>
      </c>
      <c r="F25" s="1">
        <f>C25*100000+(99999-D25*60-E25)</f>
        <v>99811</v>
      </c>
      <c r="G25" s="1">
        <f t="shared" si="0"/>
        <v>3</v>
      </c>
    </row>
    <row r="26" spans="1:7" ht="12.75">
      <c r="A26" s="2">
        <v>23</v>
      </c>
      <c r="B26" s="1" t="str">
        <f>'kopvērtējuma tabula'!B30</f>
        <v>Sējas pamatskola 6a</v>
      </c>
      <c r="C26" s="1"/>
      <c r="D26" s="1">
        <v>4</v>
      </c>
      <c r="E26" s="1">
        <v>14</v>
      </c>
      <c r="F26" s="1">
        <f>C26*100000+(99999-D26*60-E26)</f>
        <v>99745</v>
      </c>
      <c r="G26" s="1">
        <f t="shared" si="0"/>
        <v>20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3.00390625" style="0" bestFit="1" customWidth="1"/>
    <col min="2" max="2" width="38.140625" style="0" customWidth="1"/>
    <col min="3" max="3" width="0" style="0" hidden="1" customWidth="1"/>
    <col min="6" max="6" width="0" style="0" hidden="1" customWidth="1"/>
  </cols>
  <sheetData>
    <row r="1" ht="20.25">
      <c r="A1" s="8" t="s">
        <v>28</v>
      </c>
    </row>
    <row r="3" spans="1:7" ht="12.75">
      <c r="A3" s="1"/>
      <c r="B3" s="7" t="s">
        <v>0</v>
      </c>
      <c r="C3" s="2" t="s">
        <v>5</v>
      </c>
      <c r="D3" s="2" t="s">
        <v>7</v>
      </c>
      <c r="E3" s="2" t="s">
        <v>8</v>
      </c>
      <c r="F3" s="2"/>
      <c r="G3" s="2" t="s">
        <v>2</v>
      </c>
    </row>
    <row r="4" spans="1:7" ht="12.75">
      <c r="A4" s="2">
        <v>1</v>
      </c>
      <c r="B4" s="1" t="str">
        <f>'kopvērtējuma tabula'!B8</f>
        <v>Rīgas Centra sākumskola 6a</v>
      </c>
      <c r="C4" s="1"/>
      <c r="D4" s="1">
        <v>3</v>
      </c>
      <c r="E4" s="1">
        <v>54</v>
      </c>
      <c r="F4" s="1">
        <f>C4*100000+(99999-D4*60-E4)</f>
        <v>99765</v>
      </c>
      <c r="G4" s="1">
        <f aca="true" t="shared" si="0" ref="G4:G26">IF(OR(B4=0,ISNA(RANK(F4,F$4:F$26))),"",RANK(F4,F$4:F$26))</f>
        <v>19</v>
      </c>
    </row>
    <row r="5" spans="1:7" ht="12.75">
      <c r="A5" s="2">
        <v>2</v>
      </c>
      <c r="B5" s="1" t="str">
        <f>'kopvērtējuma tabula'!B9</f>
        <v>Rīgas 84. vidusskola 7c</v>
      </c>
      <c r="C5" s="1"/>
      <c r="D5" s="1">
        <v>2</v>
      </c>
      <c r="E5" s="1">
        <v>15</v>
      </c>
      <c r="F5" s="1">
        <f aca="true" t="shared" si="1" ref="F5:F23">C5*100000+(99999-D5*60-E5)</f>
        <v>99864</v>
      </c>
      <c r="G5" s="1">
        <f t="shared" si="0"/>
        <v>1</v>
      </c>
    </row>
    <row r="6" spans="1:7" ht="12.75">
      <c r="A6" s="2">
        <v>3</v>
      </c>
      <c r="B6" s="1" t="str">
        <f>'kopvērtējuma tabula'!B10</f>
        <v>Salaspils nov.paš.ies. "Salaspils 1.vsk"6b</v>
      </c>
      <c r="C6" s="1"/>
      <c r="D6" s="1">
        <v>2</v>
      </c>
      <c r="E6" s="1">
        <v>34</v>
      </c>
      <c r="F6" s="1">
        <f t="shared" si="1"/>
        <v>99845</v>
      </c>
      <c r="G6" s="1">
        <f t="shared" si="0"/>
        <v>4</v>
      </c>
    </row>
    <row r="7" spans="1:7" ht="12.75">
      <c r="A7" s="2">
        <v>4</v>
      </c>
      <c r="B7" s="1" t="str">
        <f>'kopvērtējuma tabula'!B11</f>
        <v>Līgatnes novada vidusskola 6b</v>
      </c>
      <c r="C7" s="1"/>
      <c r="D7" s="1">
        <v>4</v>
      </c>
      <c r="E7" s="1">
        <v>0</v>
      </c>
      <c r="F7" s="1">
        <f t="shared" si="1"/>
        <v>99759</v>
      </c>
      <c r="G7" s="1">
        <f t="shared" si="0"/>
        <v>21</v>
      </c>
    </row>
    <row r="8" spans="1:7" ht="12.75">
      <c r="A8" s="2">
        <v>5</v>
      </c>
      <c r="B8" s="1" t="str">
        <f>'kopvērtējuma tabula'!B12</f>
        <v>Rīgas 64. vidusskola 7b</v>
      </c>
      <c r="C8" s="1"/>
      <c r="D8" s="1">
        <v>2</v>
      </c>
      <c r="E8" s="1">
        <v>21</v>
      </c>
      <c r="F8" s="1">
        <f t="shared" si="1"/>
        <v>99858</v>
      </c>
      <c r="G8" s="1">
        <f t="shared" si="0"/>
        <v>2</v>
      </c>
    </row>
    <row r="9" spans="1:7" ht="12.75">
      <c r="A9" s="2">
        <v>6</v>
      </c>
      <c r="B9" s="1" t="str">
        <f>'kopvērtējuma tabula'!B13</f>
        <v>Rīgas Valsts 2.ģimnāzija 8b</v>
      </c>
      <c r="C9" s="1"/>
      <c r="D9" s="1">
        <v>2</v>
      </c>
      <c r="E9" s="1">
        <v>53</v>
      </c>
      <c r="F9" s="1">
        <f t="shared" si="1"/>
        <v>99826</v>
      </c>
      <c r="G9" s="1">
        <f t="shared" si="0"/>
        <v>9</v>
      </c>
    </row>
    <row r="10" spans="1:7" ht="12.75">
      <c r="A10" s="2">
        <v>7</v>
      </c>
      <c r="B10" s="1" t="str">
        <f>'kopvērtējuma tabula'!B14</f>
        <v>Rīgas 85. vidusskola 6a</v>
      </c>
      <c r="C10" s="1"/>
      <c r="D10" s="1">
        <v>4</v>
      </c>
      <c r="E10" s="1">
        <v>7</v>
      </c>
      <c r="F10" s="1">
        <f t="shared" si="1"/>
        <v>99752</v>
      </c>
      <c r="G10" s="1">
        <f t="shared" si="0"/>
        <v>22</v>
      </c>
    </row>
    <row r="11" spans="1:7" ht="12.75">
      <c r="A11" s="2">
        <v>8</v>
      </c>
      <c r="B11" s="1" t="str">
        <f>'kopvērtējuma tabula'!B15</f>
        <v>Ogres sākumskola 6a</v>
      </c>
      <c r="C11" s="1"/>
      <c r="D11" s="1">
        <v>3</v>
      </c>
      <c r="E11" s="1">
        <v>0</v>
      </c>
      <c r="F11" s="1">
        <f t="shared" si="1"/>
        <v>99819</v>
      </c>
      <c r="G11" s="1">
        <f t="shared" si="0"/>
        <v>10</v>
      </c>
    </row>
    <row r="12" spans="1:7" ht="12.75">
      <c r="A12" s="2">
        <v>9</v>
      </c>
      <c r="B12" s="1" t="str">
        <f>'kopvērtējuma tabula'!B16</f>
        <v>Rīgas Valsts 1. ģimnāzija 7b</v>
      </c>
      <c r="C12" s="1"/>
      <c r="D12" s="1">
        <v>3</v>
      </c>
      <c r="E12" s="1">
        <v>12</v>
      </c>
      <c r="F12" s="1">
        <f t="shared" si="1"/>
        <v>99807</v>
      </c>
      <c r="G12" s="1">
        <f t="shared" si="0"/>
        <v>15</v>
      </c>
    </row>
    <row r="13" spans="1:7" ht="12.75">
      <c r="A13" s="2">
        <v>10</v>
      </c>
      <c r="B13" s="1" t="str">
        <f>'kopvērtējuma tabula'!B17</f>
        <v>Ogres Valsts ģimnāzija 8b</v>
      </c>
      <c r="C13" s="1"/>
      <c r="D13" s="1">
        <v>3</v>
      </c>
      <c r="E13" s="1">
        <v>37</v>
      </c>
      <c r="F13" s="1">
        <f t="shared" si="1"/>
        <v>99782</v>
      </c>
      <c r="G13" s="1">
        <f t="shared" si="0"/>
        <v>17</v>
      </c>
    </row>
    <row r="14" spans="1:7" ht="12.75">
      <c r="A14" s="2">
        <v>11</v>
      </c>
      <c r="B14" s="1" t="str">
        <f>'kopvērtējuma tabula'!B18</f>
        <v>Rīgas Juglas vidusskola 7a</v>
      </c>
      <c r="C14" s="1"/>
      <c r="D14" s="1">
        <v>2</v>
      </c>
      <c r="E14" s="1">
        <v>39</v>
      </c>
      <c r="F14" s="1">
        <f t="shared" si="1"/>
        <v>99840</v>
      </c>
      <c r="G14" s="1">
        <f t="shared" si="0"/>
        <v>6</v>
      </c>
    </row>
    <row r="15" spans="1:7" ht="12.75">
      <c r="A15" s="2">
        <v>12</v>
      </c>
      <c r="B15" s="1" t="str">
        <f>'kopvērtējuma tabula'!B19</f>
        <v>Ogres 1. vidusskola 8b</v>
      </c>
      <c r="C15" s="1"/>
      <c r="D15" s="1">
        <v>3</v>
      </c>
      <c r="E15" s="1">
        <v>6</v>
      </c>
      <c r="F15" s="1">
        <f t="shared" si="1"/>
        <v>99813</v>
      </c>
      <c r="G15" s="1">
        <f t="shared" si="0"/>
        <v>12</v>
      </c>
    </row>
    <row r="16" spans="1:7" ht="12.75">
      <c r="A16" s="2">
        <v>13</v>
      </c>
      <c r="B16" s="1" t="str">
        <f>'kopvērtējuma tabula'!B20</f>
        <v>Mežciema pamatskola 8a</v>
      </c>
      <c r="C16" s="1"/>
      <c r="D16" s="1">
        <v>2</v>
      </c>
      <c r="E16" s="1">
        <v>26</v>
      </c>
      <c r="F16" s="1">
        <f t="shared" si="1"/>
        <v>99853</v>
      </c>
      <c r="G16" s="1">
        <f t="shared" si="0"/>
        <v>3</v>
      </c>
    </row>
    <row r="17" spans="1:7" ht="12.75">
      <c r="A17" s="2">
        <v>14</v>
      </c>
      <c r="B17" s="1" t="str">
        <f>'kopvērtējuma tabula'!B21</f>
        <v>Inčukalna pamatskola 8a</v>
      </c>
      <c r="C17" s="1"/>
      <c r="D17" s="1">
        <v>3</v>
      </c>
      <c r="E17" s="1">
        <v>9</v>
      </c>
      <c r="F17" s="1">
        <f t="shared" si="1"/>
        <v>99810</v>
      </c>
      <c r="G17" s="1">
        <f t="shared" si="0"/>
        <v>14</v>
      </c>
    </row>
    <row r="18" spans="1:7" ht="12.75">
      <c r="A18" s="2">
        <v>15</v>
      </c>
      <c r="B18" s="1" t="str">
        <f>'kopvērtējuma tabula'!B22</f>
        <v>Rīgas Juglas vidusskola 8c</v>
      </c>
      <c r="C18" s="1"/>
      <c r="D18" s="1">
        <v>2</v>
      </c>
      <c r="E18" s="1">
        <v>48</v>
      </c>
      <c r="F18" s="1">
        <f t="shared" si="1"/>
        <v>99831</v>
      </c>
      <c r="G18" s="1">
        <f t="shared" si="0"/>
        <v>8</v>
      </c>
    </row>
    <row r="19" spans="1:7" ht="12.75">
      <c r="A19" s="2">
        <v>16</v>
      </c>
      <c r="B19" s="1" t="str">
        <f>'kopvērtējuma tabula'!B23</f>
        <v>Saulkrastu vidusskola 8a</v>
      </c>
      <c r="C19" s="1"/>
      <c r="D19" s="1">
        <v>2</v>
      </c>
      <c r="E19" s="1">
        <v>41</v>
      </c>
      <c r="F19" s="1">
        <f t="shared" si="1"/>
        <v>99838</v>
      </c>
      <c r="G19" s="1">
        <f t="shared" si="0"/>
        <v>7</v>
      </c>
    </row>
    <row r="20" spans="1:7" ht="12.75">
      <c r="A20" s="2">
        <v>17</v>
      </c>
      <c r="B20" s="1" t="str">
        <f>'kopvērtējuma tabula'!B24</f>
        <v>Ziemeļvalstu ģimnāzija 7b</v>
      </c>
      <c r="C20" s="1"/>
      <c r="D20" s="1">
        <v>3</v>
      </c>
      <c r="E20" s="1">
        <v>27</v>
      </c>
      <c r="F20" s="1">
        <f t="shared" si="1"/>
        <v>99792</v>
      </c>
      <c r="G20" s="1">
        <f t="shared" si="0"/>
        <v>16</v>
      </c>
    </row>
    <row r="21" spans="1:7" ht="12.75">
      <c r="A21" s="2">
        <v>18</v>
      </c>
      <c r="B21" s="1" t="str">
        <f>'kopvērtējuma tabula'!B25</f>
        <v>Carnikavas pamatskola 7</v>
      </c>
      <c r="C21" s="1"/>
      <c r="D21" s="1">
        <v>3</v>
      </c>
      <c r="E21" s="1">
        <v>59</v>
      </c>
      <c r="F21" s="1">
        <f t="shared" si="1"/>
        <v>99760</v>
      </c>
      <c r="G21" s="1">
        <f t="shared" si="0"/>
        <v>20</v>
      </c>
    </row>
    <row r="22" spans="1:7" ht="12.75">
      <c r="A22" s="2">
        <v>19</v>
      </c>
      <c r="B22" s="1" t="str">
        <f>'kopvērtējuma tabula'!B26</f>
        <v>Ādažu vidusskola 6b</v>
      </c>
      <c r="C22" s="1"/>
      <c r="D22" s="1">
        <v>4</v>
      </c>
      <c r="E22" s="1">
        <v>26</v>
      </c>
      <c r="F22" s="1">
        <f t="shared" si="1"/>
        <v>99733</v>
      </c>
      <c r="G22" s="1">
        <f t="shared" si="0"/>
        <v>23</v>
      </c>
    </row>
    <row r="23" spans="1:7" ht="12.75">
      <c r="A23" s="2">
        <v>20</v>
      </c>
      <c r="B23" s="1" t="str">
        <f>'kopvērtējuma tabula'!B27</f>
        <v>Ādažu vidusskola 7b</v>
      </c>
      <c r="C23" s="1"/>
      <c r="D23" s="1">
        <v>3</v>
      </c>
      <c r="E23" s="1">
        <v>3</v>
      </c>
      <c r="F23" s="1">
        <f t="shared" si="1"/>
        <v>99816</v>
      </c>
      <c r="G23" s="1">
        <f t="shared" si="0"/>
        <v>11</v>
      </c>
    </row>
    <row r="24" spans="1:7" ht="12.75">
      <c r="A24" s="2">
        <v>21</v>
      </c>
      <c r="B24" s="1" t="str">
        <f>'kopvērtējuma tabula'!B28</f>
        <v>Rīgas Lietuviešu vidusskola 6a</v>
      </c>
      <c r="C24" s="1"/>
      <c r="D24" s="1">
        <v>3</v>
      </c>
      <c r="E24" s="1">
        <v>7</v>
      </c>
      <c r="F24" s="1">
        <f>C24*100000+(99999-D24*60-E24)</f>
        <v>99812</v>
      </c>
      <c r="G24" s="1">
        <f t="shared" si="0"/>
        <v>13</v>
      </c>
    </row>
    <row r="25" spans="1:7" ht="12.75">
      <c r="A25" s="2">
        <v>22</v>
      </c>
      <c r="B25" s="1" t="str">
        <f>'kopvērtējuma tabula'!B29</f>
        <v>Salaspils 1. vidusskola 8a</v>
      </c>
      <c r="C25" s="1"/>
      <c r="D25" s="1">
        <v>3</v>
      </c>
      <c r="E25" s="1">
        <v>51</v>
      </c>
      <c r="F25" s="1">
        <f>C25*100000+(99999-D25*60-E25)</f>
        <v>99768</v>
      </c>
      <c r="G25" s="1">
        <f t="shared" si="0"/>
        <v>18</v>
      </c>
    </row>
    <row r="26" spans="1:7" ht="12.75">
      <c r="A26" s="2">
        <v>23</v>
      </c>
      <c r="B26" s="1" t="str">
        <f>'kopvērtējuma tabula'!B30</f>
        <v>Sējas pamatskola 6a</v>
      </c>
      <c r="C26" s="1"/>
      <c r="D26" s="1">
        <v>2</v>
      </c>
      <c r="E26" s="1">
        <v>35</v>
      </c>
      <c r="F26" s="1">
        <f>C26*100000+(99999-D26*60-E26)</f>
        <v>99844</v>
      </c>
      <c r="G26" s="1">
        <f t="shared" si="0"/>
        <v>5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I26" sqref="I26"/>
    </sheetView>
  </sheetViews>
  <sheetFormatPr defaultColWidth="9.140625" defaultRowHeight="12.75"/>
  <cols>
    <col min="1" max="1" width="3.00390625" style="0" bestFit="1" customWidth="1"/>
    <col min="2" max="2" width="41.7109375" style="0" customWidth="1"/>
    <col min="3" max="4" width="16.421875" style="0" customWidth="1"/>
    <col min="7" max="7" width="12.421875" style="0" hidden="1" customWidth="1"/>
  </cols>
  <sheetData>
    <row r="1" ht="20.25">
      <c r="A1" s="8" t="s">
        <v>29</v>
      </c>
    </row>
    <row r="3" spans="1:8" ht="25.5">
      <c r="A3" s="1"/>
      <c r="B3" s="7" t="s">
        <v>0</v>
      </c>
      <c r="C3" s="4" t="s">
        <v>33</v>
      </c>
      <c r="D3" s="2" t="s">
        <v>12</v>
      </c>
      <c r="E3" s="2" t="s">
        <v>7</v>
      </c>
      <c r="F3" s="2" t="s">
        <v>8</v>
      </c>
      <c r="G3" s="2"/>
      <c r="H3" s="2" t="s">
        <v>2</v>
      </c>
    </row>
    <row r="4" spans="1:8" ht="12.75">
      <c r="A4" s="2">
        <v>1</v>
      </c>
      <c r="B4" s="1" t="str">
        <f>'kopvērtējuma tabula'!B8</f>
        <v>Rīgas Centra sākumskola 6a</v>
      </c>
      <c r="C4" s="1"/>
      <c r="D4" s="1">
        <v>22</v>
      </c>
      <c r="E4" s="1">
        <v>5</v>
      </c>
      <c r="F4" s="1">
        <v>0</v>
      </c>
      <c r="G4" s="1">
        <f>C4*100000-(9999-D4)+(99999-E4*60-F4)</f>
        <v>89722</v>
      </c>
      <c r="H4" s="1">
        <v>20</v>
      </c>
    </row>
    <row r="5" spans="1:8" ht="12.75">
      <c r="A5" s="2">
        <v>2</v>
      </c>
      <c r="B5" s="1" t="str">
        <f>'kopvērtējuma tabula'!B9</f>
        <v>Rīgas 84. vidusskola 7c</v>
      </c>
      <c r="C5" s="1">
        <v>2</v>
      </c>
      <c r="D5" s="1">
        <v>32</v>
      </c>
      <c r="E5" s="1">
        <v>4</v>
      </c>
      <c r="F5" s="1">
        <v>42</v>
      </c>
      <c r="G5" s="1">
        <f aca="true" t="shared" si="0" ref="G5:G26">C5*100000-(9999-D5)+(99999-E5*60-F5)</f>
        <v>289750</v>
      </c>
      <c r="H5" s="1">
        <v>3</v>
      </c>
    </row>
    <row r="6" spans="1:8" ht="12.75">
      <c r="A6" s="2">
        <v>3</v>
      </c>
      <c r="B6" s="1" t="str">
        <f>'kopvērtējuma tabula'!B10</f>
        <v>Salaspils nov.paš.ies. "Salaspils 1.vsk"6b</v>
      </c>
      <c r="C6" s="1">
        <v>1</v>
      </c>
      <c r="D6" s="1">
        <v>21</v>
      </c>
      <c r="E6" s="1">
        <v>4</v>
      </c>
      <c r="F6" s="1">
        <v>16</v>
      </c>
      <c r="G6" s="1">
        <f t="shared" si="0"/>
        <v>189765</v>
      </c>
      <c r="H6" s="1">
        <v>14</v>
      </c>
    </row>
    <row r="7" spans="1:8" ht="12.75">
      <c r="A7" s="2">
        <v>4</v>
      </c>
      <c r="B7" s="1" t="str">
        <f>'kopvērtējuma tabula'!B11</f>
        <v>Līgatnes novada vidusskola 6b</v>
      </c>
      <c r="C7" s="1">
        <v>1</v>
      </c>
      <c r="D7" s="1">
        <v>18</v>
      </c>
      <c r="E7" s="1">
        <v>2</v>
      </c>
      <c r="F7" s="1">
        <v>48</v>
      </c>
      <c r="G7" s="1">
        <f t="shared" si="0"/>
        <v>189850</v>
      </c>
      <c r="H7" s="1">
        <v>15</v>
      </c>
    </row>
    <row r="8" spans="1:8" ht="12.75">
      <c r="A8" s="2">
        <v>5</v>
      </c>
      <c r="B8" s="1" t="str">
        <f>'kopvērtējuma tabula'!B12</f>
        <v>Rīgas 64. vidusskola 7b</v>
      </c>
      <c r="C8" s="1"/>
      <c r="D8" s="1">
        <v>28</v>
      </c>
      <c r="E8" s="1">
        <v>3</v>
      </c>
      <c r="F8" s="1">
        <v>38</v>
      </c>
      <c r="G8" s="1">
        <f t="shared" si="0"/>
        <v>89810</v>
      </c>
      <c r="H8" s="1">
        <v>18</v>
      </c>
    </row>
    <row r="9" spans="1:8" ht="12.75">
      <c r="A9" s="2">
        <v>6</v>
      </c>
      <c r="B9" s="1" t="str">
        <f>'kopvērtējuma tabula'!B13</f>
        <v>Rīgas Valsts 2.ģimnāzija 8b</v>
      </c>
      <c r="C9" s="1">
        <v>2</v>
      </c>
      <c r="D9" s="1">
        <v>33</v>
      </c>
      <c r="E9" s="1">
        <v>4</v>
      </c>
      <c r="F9" s="1">
        <v>40</v>
      </c>
      <c r="G9" s="1">
        <f t="shared" si="0"/>
        <v>289753</v>
      </c>
      <c r="H9" s="1">
        <v>5</v>
      </c>
    </row>
    <row r="10" spans="1:8" ht="12.75">
      <c r="A10" s="2">
        <v>7</v>
      </c>
      <c r="B10" s="1" t="str">
        <f>'kopvērtējuma tabula'!B14</f>
        <v>Rīgas 85. vidusskola 6a</v>
      </c>
      <c r="C10" s="1">
        <v>1</v>
      </c>
      <c r="D10" s="1">
        <v>18</v>
      </c>
      <c r="E10" s="1">
        <v>3</v>
      </c>
      <c r="F10" s="1">
        <v>12</v>
      </c>
      <c r="G10" s="1">
        <f t="shared" si="0"/>
        <v>189826</v>
      </c>
      <c r="H10" s="1">
        <v>16</v>
      </c>
    </row>
    <row r="11" spans="1:8" ht="12.75">
      <c r="A11" s="2">
        <v>8</v>
      </c>
      <c r="B11" s="1" t="str">
        <f>'kopvērtējuma tabula'!B15</f>
        <v>Ogres sākumskola 6a</v>
      </c>
      <c r="C11" s="1"/>
      <c r="D11" s="1">
        <v>17</v>
      </c>
      <c r="E11" s="1">
        <v>2</v>
      </c>
      <c r="F11" s="1">
        <v>48</v>
      </c>
      <c r="G11" s="1">
        <f t="shared" si="0"/>
        <v>89849</v>
      </c>
      <c r="H11" s="1">
        <v>23</v>
      </c>
    </row>
    <row r="12" spans="1:8" ht="12.75">
      <c r="A12" s="2">
        <v>9</v>
      </c>
      <c r="B12" s="1" t="str">
        <f>'kopvērtējuma tabula'!B16</f>
        <v>Rīgas Valsts 1. ģimnāzija 7b</v>
      </c>
      <c r="C12" s="1">
        <v>1</v>
      </c>
      <c r="D12" s="1">
        <v>34</v>
      </c>
      <c r="E12" s="1">
        <v>5</v>
      </c>
      <c r="F12" s="1">
        <v>0</v>
      </c>
      <c r="G12" s="1">
        <f t="shared" si="0"/>
        <v>189734</v>
      </c>
      <c r="H12" s="1">
        <v>9</v>
      </c>
    </row>
    <row r="13" spans="1:8" ht="12.75">
      <c r="A13" s="2">
        <v>10</v>
      </c>
      <c r="B13" s="1" t="str">
        <f>'kopvērtējuma tabula'!B17</f>
        <v>Ogres Valsts ģimnāzija 8b</v>
      </c>
      <c r="C13" s="1">
        <v>2</v>
      </c>
      <c r="D13" s="1">
        <v>30</v>
      </c>
      <c r="E13" s="1">
        <v>3</v>
      </c>
      <c r="F13" s="1">
        <v>44</v>
      </c>
      <c r="G13" s="1">
        <f t="shared" si="0"/>
        <v>289806</v>
      </c>
      <c r="H13" s="1">
        <v>6</v>
      </c>
    </row>
    <row r="14" spans="1:8" ht="12.75">
      <c r="A14" s="2">
        <v>11</v>
      </c>
      <c r="B14" s="1" t="str">
        <f>'kopvērtējuma tabula'!B18</f>
        <v>Rīgas Juglas vidusskola 7a</v>
      </c>
      <c r="C14" s="1">
        <v>1</v>
      </c>
      <c r="D14" s="1">
        <v>29</v>
      </c>
      <c r="E14" s="1">
        <v>3</v>
      </c>
      <c r="F14" s="1">
        <v>34</v>
      </c>
      <c r="G14" s="1">
        <f t="shared" si="0"/>
        <v>189815</v>
      </c>
      <c r="H14" s="1">
        <v>10</v>
      </c>
    </row>
    <row r="15" spans="1:8" ht="12.75">
      <c r="A15" s="2">
        <v>12</v>
      </c>
      <c r="B15" s="1" t="str">
        <f>'kopvērtējuma tabula'!B19</f>
        <v>Ogres 1. vidusskola 8b</v>
      </c>
      <c r="C15" s="1">
        <v>2</v>
      </c>
      <c r="D15" s="1">
        <v>40</v>
      </c>
      <c r="E15" s="1">
        <v>4</v>
      </c>
      <c r="F15" s="1">
        <v>26</v>
      </c>
      <c r="G15" s="1">
        <f t="shared" si="0"/>
        <v>289774</v>
      </c>
      <c r="H15" s="1">
        <v>2</v>
      </c>
    </row>
    <row r="16" spans="1:8" ht="12.75">
      <c r="A16" s="2">
        <v>13</v>
      </c>
      <c r="B16" s="1" t="str">
        <f>'kopvērtējuma tabula'!B20</f>
        <v>Mežciema pamatskola 8a</v>
      </c>
      <c r="C16" s="1">
        <v>1</v>
      </c>
      <c r="D16" s="1">
        <v>39</v>
      </c>
      <c r="E16" s="1">
        <v>5</v>
      </c>
      <c r="F16" s="1">
        <v>0</v>
      </c>
      <c r="G16" s="1">
        <f t="shared" si="0"/>
        <v>189739</v>
      </c>
      <c r="H16" s="1">
        <v>7</v>
      </c>
    </row>
    <row r="17" spans="1:8" ht="12.75">
      <c r="A17" s="2">
        <v>14</v>
      </c>
      <c r="B17" s="1" t="str">
        <f>'kopvērtējuma tabula'!B21</f>
        <v>Inčukalna pamatskola 8a</v>
      </c>
      <c r="C17" s="1">
        <v>1</v>
      </c>
      <c r="D17" s="1">
        <v>23</v>
      </c>
      <c r="E17" s="1">
        <v>3</v>
      </c>
      <c r="F17" s="1">
        <v>35</v>
      </c>
      <c r="G17" s="1">
        <f t="shared" si="0"/>
        <v>189808</v>
      </c>
      <c r="H17" s="1">
        <v>13</v>
      </c>
    </row>
    <row r="18" spans="1:8" ht="12.75">
      <c r="A18" s="2">
        <v>15</v>
      </c>
      <c r="B18" s="1" t="str">
        <f>'kopvērtējuma tabula'!B22</f>
        <v>Rīgas Juglas vidusskola 8c</v>
      </c>
      <c r="C18" s="1">
        <v>2</v>
      </c>
      <c r="D18" s="1">
        <v>44</v>
      </c>
      <c r="E18" s="1">
        <v>5</v>
      </c>
      <c r="F18" s="1">
        <v>0</v>
      </c>
      <c r="G18" s="1">
        <f t="shared" si="0"/>
        <v>289744</v>
      </c>
      <c r="H18" s="1">
        <v>1</v>
      </c>
    </row>
    <row r="19" spans="1:8" ht="12.75">
      <c r="A19" s="2">
        <v>16</v>
      </c>
      <c r="B19" s="1" t="str">
        <f>'kopvērtējuma tabula'!B23</f>
        <v>Saulkrastu vidusskola 8a</v>
      </c>
      <c r="C19" s="1"/>
      <c r="D19" s="1">
        <v>20</v>
      </c>
      <c r="E19" s="1">
        <v>2</v>
      </c>
      <c r="F19" s="1">
        <v>27</v>
      </c>
      <c r="G19" s="1">
        <f t="shared" si="0"/>
        <v>89873</v>
      </c>
      <c r="H19" s="1">
        <v>21</v>
      </c>
    </row>
    <row r="20" spans="1:8" ht="12.75">
      <c r="A20" s="2">
        <v>17</v>
      </c>
      <c r="B20" s="1" t="str">
        <f>'kopvērtējuma tabula'!B24</f>
        <v>Ziemeļvalstu ģimnāzija 7b</v>
      </c>
      <c r="C20" s="1">
        <v>1</v>
      </c>
      <c r="D20" s="1">
        <v>23</v>
      </c>
      <c r="E20" s="1">
        <v>3</v>
      </c>
      <c r="F20" s="1">
        <v>19</v>
      </c>
      <c r="G20" s="1">
        <f t="shared" si="0"/>
        <v>189824</v>
      </c>
      <c r="H20" s="1">
        <v>12</v>
      </c>
    </row>
    <row r="21" spans="1:8" ht="12.75">
      <c r="A21" s="2">
        <v>18</v>
      </c>
      <c r="B21" s="1" t="str">
        <f>'kopvērtējuma tabula'!B25</f>
        <v>Carnikavas pamatskola 7</v>
      </c>
      <c r="C21" s="1">
        <v>1</v>
      </c>
      <c r="D21" s="1">
        <v>25</v>
      </c>
      <c r="E21" s="1">
        <v>3</v>
      </c>
      <c r="F21" s="1">
        <v>44</v>
      </c>
      <c r="G21" s="1">
        <f t="shared" si="0"/>
        <v>189801</v>
      </c>
      <c r="H21" s="1">
        <v>11</v>
      </c>
    </row>
    <row r="22" spans="1:8" ht="12.75">
      <c r="A22" s="2">
        <v>19</v>
      </c>
      <c r="B22" s="1" t="str">
        <f>'kopvērtējuma tabula'!B26</f>
        <v>Ādažu vidusskola 6b</v>
      </c>
      <c r="C22" s="1"/>
      <c r="D22" s="1">
        <v>20</v>
      </c>
      <c r="E22" s="1">
        <v>2</v>
      </c>
      <c r="F22" s="1">
        <v>39</v>
      </c>
      <c r="G22" s="1">
        <f t="shared" si="0"/>
        <v>89861</v>
      </c>
      <c r="H22" s="1">
        <v>22</v>
      </c>
    </row>
    <row r="23" spans="1:8" ht="12.75">
      <c r="A23" s="2">
        <v>20</v>
      </c>
      <c r="B23" s="1" t="str">
        <f>'kopvērtējuma tabula'!B27</f>
        <v>Ādažu vidusskola 7b</v>
      </c>
      <c r="C23" s="1">
        <v>1</v>
      </c>
      <c r="D23" s="1">
        <v>36</v>
      </c>
      <c r="E23" s="1">
        <v>5</v>
      </c>
      <c r="F23" s="1">
        <v>0</v>
      </c>
      <c r="G23" s="1">
        <f t="shared" si="0"/>
        <v>189736</v>
      </c>
      <c r="H23" s="1">
        <v>8</v>
      </c>
    </row>
    <row r="24" spans="1:8" ht="12.75">
      <c r="A24" s="2">
        <v>21</v>
      </c>
      <c r="B24" s="1" t="str">
        <f>'kopvērtējuma tabula'!B28</f>
        <v>Rīgas Lietuviešu vidusskola 6a</v>
      </c>
      <c r="C24" s="1"/>
      <c r="D24" s="1">
        <v>25</v>
      </c>
      <c r="E24" s="1">
        <v>3</v>
      </c>
      <c r="F24" s="1">
        <v>43</v>
      </c>
      <c r="G24" s="1">
        <f t="shared" si="0"/>
        <v>89802</v>
      </c>
      <c r="H24" s="1">
        <v>19</v>
      </c>
    </row>
    <row r="25" spans="1:8" ht="12.75">
      <c r="A25" s="2">
        <v>22</v>
      </c>
      <c r="B25" s="1" t="str">
        <f>'kopvērtējuma tabula'!B29</f>
        <v>Salaspils 1. vidusskola 8a</v>
      </c>
      <c r="C25" s="1">
        <v>2</v>
      </c>
      <c r="D25" s="1">
        <v>33</v>
      </c>
      <c r="E25" s="1">
        <v>4</v>
      </c>
      <c r="F25" s="1">
        <v>28</v>
      </c>
      <c r="G25" s="1">
        <f t="shared" si="0"/>
        <v>289765</v>
      </c>
      <c r="H25" s="1">
        <v>4</v>
      </c>
    </row>
    <row r="26" spans="1:8" ht="12.75">
      <c r="A26" s="2">
        <v>23</v>
      </c>
      <c r="B26" s="1" t="str">
        <f>'kopvērtējuma tabula'!B30</f>
        <v>Sējas pamatskola 6a</v>
      </c>
      <c r="C26" s="1">
        <v>1</v>
      </c>
      <c r="D26" s="1">
        <v>18</v>
      </c>
      <c r="E26" s="1">
        <v>3</v>
      </c>
      <c r="F26" s="1">
        <v>15</v>
      </c>
      <c r="G26" s="1">
        <f t="shared" si="0"/>
        <v>189823</v>
      </c>
      <c r="H26" s="1">
        <v>17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3.00390625" style="0" bestFit="1" customWidth="1"/>
    <col min="2" max="2" width="38.421875" style="0" customWidth="1"/>
    <col min="3" max="3" width="14.7109375" style="0" customWidth="1"/>
    <col min="6" max="6" width="0" style="0" hidden="1" customWidth="1"/>
  </cols>
  <sheetData>
    <row r="1" ht="20.25">
      <c r="A1" s="8" t="s">
        <v>30</v>
      </c>
    </row>
    <row r="3" spans="1:7" ht="12.75">
      <c r="A3" s="1"/>
      <c r="B3" s="7" t="s">
        <v>0</v>
      </c>
      <c r="C3" s="2" t="s">
        <v>12</v>
      </c>
      <c r="D3" s="2" t="s">
        <v>7</v>
      </c>
      <c r="E3" s="2" t="s">
        <v>8</v>
      </c>
      <c r="F3" s="2"/>
      <c r="G3" s="2" t="s">
        <v>2</v>
      </c>
    </row>
    <row r="4" spans="1:7" ht="12.75">
      <c r="A4" s="2">
        <v>1</v>
      </c>
      <c r="B4" s="1" t="str">
        <f>'kopvērtējuma tabula'!B8</f>
        <v>Rīgas Centra sākumskola 6a</v>
      </c>
      <c r="C4" s="1">
        <v>7</v>
      </c>
      <c r="D4" s="1">
        <v>2</v>
      </c>
      <c r="E4" s="1">
        <v>24</v>
      </c>
      <c r="F4" s="1">
        <f aca="true" t="shared" si="0" ref="F4:F26">C4*100000+(99999-D4*60-E4)</f>
        <v>799855</v>
      </c>
      <c r="G4" s="1">
        <f aca="true" t="shared" si="1" ref="G4:G26">IF(OR(B4=0,ISNA(RANK(F4,F$4:F$26))),"",RANK(F4,F$4:F$26))</f>
        <v>3</v>
      </c>
    </row>
    <row r="5" spans="1:7" ht="12.75">
      <c r="A5" s="2">
        <v>2</v>
      </c>
      <c r="B5" s="1" t="str">
        <f>'kopvērtējuma tabula'!B9</f>
        <v>Rīgas 84. vidusskola 7c</v>
      </c>
      <c r="C5" s="1">
        <v>5</v>
      </c>
      <c r="D5" s="1">
        <v>2</v>
      </c>
      <c r="E5" s="1">
        <v>37</v>
      </c>
      <c r="F5" s="1">
        <f t="shared" si="0"/>
        <v>599842</v>
      </c>
      <c r="G5" s="1">
        <f t="shared" si="1"/>
        <v>5</v>
      </c>
    </row>
    <row r="6" spans="1:7" ht="12.75">
      <c r="A6" s="2">
        <v>3</v>
      </c>
      <c r="B6" s="1" t="str">
        <f>'kopvērtējuma tabula'!B10</f>
        <v>Salaspils nov.paš.ies. "Salaspils 1.vsk"6b</v>
      </c>
      <c r="C6" s="1">
        <v>1</v>
      </c>
      <c r="D6" s="1">
        <v>2</v>
      </c>
      <c r="E6" s="1">
        <v>25</v>
      </c>
      <c r="F6" s="1">
        <f t="shared" si="0"/>
        <v>199854</v>
      </c>
      <c r="G6" s="1">
        <f t="shared" si="1"/>
        <v>11</v>
      </c>
    </row>
    <row r="7" spans="1:7" ht="12.75">
      <c r="A7" s="2">
        <v>4</v>
      </c>
      <c r="B7" s="1" t="str">
        <f>'kopvērtējuma tabula'!B11</f>
        <v>Līgatnes novada vidusskola 6b</v>
      </c>
      <c r="C7" s="1"/>
      <c r="D7" s="1">
        <v>2</v>
      </c>
      <c r="E7" s="1">
        <v>26</v>
      </c>
      <c r="F7" s="1">
        <f t="shared" si="0"/>
        <v>99853</v>
      </c>
      <c r="G7" s="1">
        <f t="shared" si="1"/>
        <v>23</v>
      </c>
    </row>
    <row r="8" spans="1:7" ht="12.75">
      <c r="A8" s="2">
        <v>5</v>
      </c>
      <c r="B8" s="1" t="str">
        <f>'kopvērtējuma tabula'!B12</f>
        <v>Rīgas 64. vidusskola 7b</v>
      </c>
      <c r="C8" s="1"/>
      <c r="D8" s="1">
        <v>2</v>
      </c>
      <c r="E8" s="1">
        <v>21</v>
      </c>
      <c r="F8" s="1">
        <f t="shared" si="0"/>
        <v>99858</v>
      </c>
      <c r="G8" s="1">
        <f t="shared" si="1"/>
        <v>22</v>
      </c>
    </row>
    <row r="9" spans="1:7" ht="12.75">
      <c r="A9" s="2">
        <v>6</v>
      </c>
      <c r="B9" s="1" t="str">
        <f>'kopvērtējuma tabula'!B13</f>
        <v>Rīgas Valsts 2.ģimnāzija 8b</v>
      </c>
      <c r="C9" s="1"/>
      <c r="D9" s="1">
        <v>1</v>
      </c>
      <c r="E9" s="1">
        <v>59</v>
      </c>
      <c r="F9" s="1">
        <f t="shared" si="0"/>
        <v>99880</v>
      </c>
      <c r="G9" s="1">
        <f t="shared" si="1"/>
        <v>14</v>
      </c>
    </row>
    <row r="10" spans="1:7" ht="12.75">
      <c r="A10" s="2">
        <v>7</v>
      </c>
      <c r="B10" s="1" t="str">
        <f>'kopvērtējuma tabula'!B14</f>
        <v>Rīgas 85. vidusskola 6a</v>
      </c>
      <c r="C10" s="1"/>
      <c r="D10" s="1">
        <v>2</v>
      </c>
      <c r="E10" s="1">
        <v>17</v>
      </c>
      <c r="F10" s="1">
        <f t="shared" si="0"/>
        <v>99862</v>
      </c>
      <c r="G10" s="1">
        <f t="shared" si="1"/>
        <v>21</v>
      </c>
    </row>
    <row r="11" spans="1:7" ht="12.75">
      <c r="A11" s="2">
        <v>8</v>
      </c>
      <c r="B11" s="1" t="str">
        <f>'kopvērtējuma tabula'!B15</f>
        <v>Ogres sākumskola 6a</v>
      </c>
      <c r="C11" s="1">
        <v>7</v>
      </c>
      <c r="D11" s="1">
        <v>1</v>
      </c>
      <c r="E11" s="1">
        <v>48</v>
      </c>
      <c r="F11" s="1">
        <f t="shared" si="0"/>
        <v>799891</v>
      </c>
      <c r="G11" s="1">
        <f t="shared" si="1"/>
        <v>2</v>
      </c>
    </row>
    <row r="12" spans="1:7" ht="12.75">
      <c r="A12" s="2">
        <v>9</v>
      </c>
      <c r="B12" s="1" t="str">
        <f>'kopvērtējuma tabula'!B16</f>
        <v>Rīgas Valsts 1. ģimnāzija 7b</v>
      </c>
      <c r="C12" s="1"/>
      <c r="D12" s="1">
        <v>1</v>
      </c>
      <c r="E12" s="1">
        <v>58</v>
      </c>
      <c r="F12" s="1">
        <f t="shared" si="0"/>
        <v>99881</v>
      </c>
      <c r="G12" s="1">
        <f t="shared" si="1"/>
        <v>13</v>
      </c>
    </row>
    <row r="13" spans="1:7" ht="12.75">
      <c r="A13" s="2">
        <v>10</v>
      </c>
      <c r="B13" s="1" t="str">
        <f>'kopvērtējuma tabula'!B17</f>
        <v>Ogres Valsts ģimnāzija 8b</v>
      </c>
      <c r="C13" s="1">
        <v>7</v>
      </c>
      <c r="D13" s="1">
        <v>1</v>
      </c>
      <c r="E13" s="1">
        <v>46</v>
      </c>
      <c r="F13" s="1">
        <f t="shared" si="0"/>
        <v>799893</v>
      </c>
      <c r="G13" s="1">
        <f t="shared" si="1"/>
        <v>1</v>
      </c>
    </row>
    <row r="14" spans="1:7" ht="12.75">
      <c r="A14" s="2">
        <v>11</v>
      </c>
      <c r="B14" s="1" t="str">
        <f>'kopvērtējuma tabula'!B18</f>
        <v>Rīgas Juglas vidusskola 7a</v>
      </c>
      <c r="C14" s="1">
        <v>2</v>
      </c>
      <c r="D14" s="1">
        <v>1</v>
      </c>
      <c r="E14" s="1">
        <v>47</v>
      </c>
      <c r="F14" s="1">
        <f t="shared" si="0"/>
        <v>299892</v>
      </c>
      <c r="G14" s="1">
        <f t="shared" si="1"/>
        <v>6</v>
      </c>
    </row>
    <row r="15" spans="1:7" ht="12.75">
      <c r="A15" s="2">
        <v>12</v>
      </c>
      <c r="B15" s="1" t="str">
        <f>'kopvērtējuma tabula'!B19</f>
        <v>Ogres 1. vidusskola 8b</v>
      </c>
      <c r="C15" s="1">
        <v>2</v>
      </c>
      <c r="D15" s="1">
        <v>2</v>
      </c>
      <c r="E15" s="1">
        <v>2</v>
      </c>
      <c r="F15" s="1">
        <f t="shared" si="0"/>
        <v>299877</v>
      </c>
      <c r="G15" s="1">
        <f t="shared" si="1"/>
        <v>9</v>
      </c>
    </row>
    <row r="16" spans="1:7" ht="12.75">
      <c r="A16" s="2">
        <v>13</v>
      </c>
      <c r="B16" s="1" t="str">
        <f>'kopvērtējuma tabula'!B20</f>
        <v>Mežciema pamatskola 8a</v>
      </c>
      <c r="C16" s="1">
        <v>5</v>
      </c>
      <c r="D16" s="1">
        <v>1</v>
      </c>
      <c r="E16" s="1">
        <v>41</v>
      </c>
      <c r="F16" s="1">
        <f t="shared" si="0"/>
        <v>599898</v>
      </c>
      <c r="G16" s="1">
        <f t="shared" si="1"/>
        <v>4</v>
      </c>
    </row>
    <row r="17" spans="1:7" ht="12.75">
      <c r="A17" s="2">
        <v>14</v>
      </c>
      <c r="B17" s="1" t="str">
        <f>'kopvērtējuma tabula'!B21</f>
        <v>Inčukalna pamatskola 8a</v>
      </c>
      <c r="C17" s="1"/>
      <c r="D17" s="1">
        <v>1</v>
      </c>
      <c r="E17" s="1">
        <v>56</v>
      </c>
      <c r="F17" s="1">
        <f t="shared" si="0"/>
        <v>99883</v>
      </c>
      <c r="G17" s="1">
        <f t="shared" si="1"/>
        <v>12</v>
      </c>
    </row>
    <row r="18" spans="1:7" ht="12.75">
      <c r="A18" s="2">
        <v>15</v>
      </c>
      <c r="B18" s="1" t="str">
        <f>'kopvērtējuma tabula'!B22</f>
        <v>Rīgas Juglas vidusskola 8c</v>
      </c>
      <c r="C18" s="1">
        <v>2</v>
      </c>
      <c r="D18" s="1">
        <v>1</v>
      </c>
      <c r="E18" s="1">
        <v>51</v>
      </c>
      <c r="F18" s="1">
        <f t="shared" si="0"/>
        <v>299888</v>
      </c>
      <c r="G18" s="1">
        <f t="shared" si="1"/>
        <v>8</v>
      </c>
    </row>
    <row r="19" spans="1:7" ht="12.75">
      <c r="A19" s="2">
        <v>16</v>
      </c>
      <c r="B19" s="1" t="str">
        <f>'kopvērtējuma tabula'!B23</f>
        <v>Saulkrastu vidusskola 8a</v>
      </c>
      <c r="C19" s="1">
        <v>2</v>
      </c>
      <c r="D19" s="1">
        <v>1</v>
      </c>
      <c r="E19" s="1">
        <v>50</v>
      </c>
      <c r="F19" s="1">
        <f t="shared" si="0"/>
        <v>299889</v>
      </c>
      <c r="G19" s="1">
        <f t="shared" si="1"/>
        <v>7</v>
      </c>
    </row>
    <row r="20" spans="1:7" ht="12.75">
      <c r="A20" s="2">
        <v>17</v>
      </c>
      <c r="B20" s="1" t="str">
        <f>'kopvērtējuma tabula'!B24</f>
        <v>Ziemeļvalstu ģimnāzija 7b</v>
      </c>
      <c r="C20" s="1"/>
      <c r="D20" s="1">
        <v>2</v>
      </c>
      <c r="E20" s="1">
        <v>16</v>
      </c>
      <c r="F20" s="1">
        <f t="shared" si="0"/>
        <v>99863</v>
      </c>
      <c r="G20" s="1">
        <f t="shared" si="1"/>
        <v>20</v>
      </c>
    </row>
    <row r="21" spans="1:7" ht="12.75">
      <c r="A21" s="2">
        <v>18</v>
      </c>
      <c r="B21" s="1" t="str">
        <f>'kopvērtējuma tabula'!B25</f>
        <v>Carnikavas pamatskola 7</v>
      </c>
      <c r="C21" s="1"/>
      <c r="D21" s="1">
        <v>2</v>
      </c>
      <c r="E21" s="1">
        <v>0</v>
      </c>
      <c r="F21" s="1">
        <f t="shared" si="0"/>
        <v>99879</v>
      </c>
      <c r="G21" s="1">
        <f t="shared" si="1"/>
        <v>15</v>
      </c>
    </row>
    <row r="22" spans="1:7" ht="12.75">
      <c r="A22" s="2">
        <v>19</v>
      </c>
      <c r="B22" s="1" t="str">
        <f>'kopvērtējuma tabula'!B26</f>
        <v>Ādažu vidusskola 6b</v>
      </c>
      <c r="C22" s="1"/>
      <c r="D22" s="1">
        <v>2</v>
      </c>
      <c r="E22" s="1">
        <v>5</v>
      </c>
      <c r="F22" s="1">
        <f t="shared" si="0"/>
        <v>99874</v>
      </c>
      <c r="G22" s="1">
        <f t="shared" si="1"/>
        <v>16</v>
      </c>
    </row>
    <row r="23" spans="1:7" ht="12.75">
      <c r="A23" s="2">
        <v>20</v>
      </c>
      <c r="B23" s="1" t="str">
        <f>'kopvērtējuma tabula'!B27</f>
        <v>Ādažu vidusskola 7b</v>
      </c>
      <c r="C23" s="1"/>
      <c r="D23" s="1">
        <v>2</v>
      </c>
      <c r="E23" s="1">
        <v>7</v>
      </c>
      <c r="F23" s="1">
        <f t="shared" si="0"/>
        <v>99872</v>
      </c>
      <c r="G23" s="1">
        <f t="shared" si="1"/>
        <v>17</v>
      </c>
    </row>
    <row r="24" spans="1:7" ht="12.75">
      <c r="A24" s="2">
        <v>21</v>
      </c>
      <c r="B24" s="1" t="str">
        <f>'kopvērtējuma tabula'!B28</f>
        <v>Rīgas Lietuviešu vidusskola 6a</v>
      </c>
      <c r="C24" s="1">
        <v>2</v>
      </c>
      <c r="D24" s="1">
        <v>2</v>
      </c>
      <c r="E24" s="1">
        <v>20</v>
      </c>
      <c r="F24" s="1">
        <f t="shared" si="0"/>
        <v>299859</v>
      </c>
      <c r="G24" s="1">
        <f t="shared" si="1"/>
        <v>10</v>
      </c>
    </row>
    <row r="25" spans="1:7" ht="12.75">
      <c r="A25" s="2">
        <v>22</v>
      </c>
      <c r="B25" s="1" t="str">
        <f>'kopvērtējuma tabula'!B29</f>
        <v>Salaspils 1. vidusskola 8a</v>
      </c>
      <c r="C25" s="1"/>
      <c r="D25" s="1">
        <v>2</v>
      </c>
      <c r="E25" s="1">
        <v>14</v>
      </c>
      <c r="F25" s="1">
        <f t="shared" si="0"/>
        <v>99865</v>
      </c>
      <c r="G25" s="1">
        <f t="shared" si="1"/>
        <v>19</v>
      </c>
    </row>
    <row r="26" spans="1:7" ht="12.75">
      <c r="A26" s="2">
        <v>23</v>
      </c>
      <c r="B26" s="1" t="str">
        <f>'kopvērtējuma tabula'!B30</f>
        <v>Sējas pamatskola 6a</v>
      </c>
      <c r="C26" s="1"/>
      <c r="D26" s="1">
        <v>2</v>
      </c>
      <c r="E26" s="1">
        <v>9</v>
      </c>
      <c r="F26" s="1">
        <f t="shared" si="0"/>
        <v>99870</v>
      </c>
      <c r="G26" s="1">
        <f t="shared" si="1"/>
        <v>18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3.00390625" style="0" bestFit="1" customWidth="1"/>
    <col min="2" max="2" width="39.140625" style="0" customWidth="1"/>
    <col min="3" max="3" width="11.28125" style="0" hidden="1" customWidth="1"/>
    <col min="6" max="6" width="0" style="0" hidden="1" customWidth="1"/>
  </cols>
  <sheetData>
    <row r="1" ht="20.25">
      <c r="A1" s="8" t="s">
        <v>60</v>
      </c>
    </row>
    <row r="3" spans="1:7" ht="12.75">
      <c r="A3" s="1"/>
      <c r="B3" s="7" t="s">
        <v>0</v>
      </c>
      <c r="C3" s="2" t="s">
        <v>9</v>
      </c>
      <c r="D3" s="2" t="s">
        <v>7</v>
      </c>
      <c r="E3" s="2" t="s">
        <v>8</v>
      </c>
      <c r="F3" s="2"/>
      <c r="G3" s="2" t="s">
        <v>2</v>
      </c>
    </row>
    <row r="4" spans="1:7" ht="12.75">
      <c r="A4" s="2">
        <v>1</v>
      </c>
      <c r="B4" s="1" t="str">
        <f>'kopvērtējuma tabula'!B8</f>
        <v>Rīgas Centra sākumskola 6a</v>
      </c>
      <c r="C4" s="1"/>
      <c r="D4" s="1">
        <v>4</v>
      </c>
      <c r="E4" s="1">
        <v>51.92</v>
      </c>
      <c r="F4" s="1">
        <f>C4*100000+(99999-D4*60-E4)</f>
        <v>99707.08</v>
      </c>
      <c r="G4" s="1">
        <f aca="true" t="shared" si="0" ref="G4:G26">IF(OR(B4=0,ISNA(RANK(F4,F$4:F$26))),"",RANK(F4,F$4:F$26))</f>
        <v>17</v>
      </c>
    </row>
    <row r="5" spans="1:7" ht="12.75">
      <c r="A5" s="2">
        <v>2</v>
      </c>
      <c r="B5" s="1" t="str">
        <f>'kopvērtējuma tabula'!B9</f>
        <v>Rīgas 84. vidusskola 7c</v>
      </c>
      <c r="C5" s="1"/>
      <c r="D5" s="1">
        <v>5</v>
      </c>
      <c r="E5" s="1">
        <v>8.06</v>
      </c>
      <c r="F5" s="1">
        <f aca="true" t="shared" si="1" ref="F5:F26">C5*100000+(99999-D5*60-E5)</f>
        <v>99690.94</v>
      </c>
      <c r="G5" s="1">
        <f t="shared" si="0"/>
        <v>20</v>
      </c>
    </row>
    <row r="6" spans="1:7" ht="12.75">
      <c r="A6" s="2">
        <v>3</v>
      </c>
      <c r="B6" s="1" t="str">
        <f>'kopvērtējuma tabula'!B10</f>
        <v>Salaspils nov.paš.ies. "Salaspils 1.vsk"6b</v>
      </c>
      <c r="C6" s="1"/>
      <c r="D6" s="1">
        <v>5</v>
      </c>
      <c r="E6" s="1">
        <v>1</v>
      </c>
      <c r="F6" s="1">
        <f t="shared" si="1"/>
        <v>99698</v>
      </c>
      <c r="G6" s="1">
        <f t="shared" si="0"/>
        <v>19</v>
      </c>
    </row>
    <row r="7" spans="1:7" ht="12.75">
      <c r="A7" s="2">
        <v>4</v>
      </c>
      <c r="B7" s="1" t="str">
        <f>'kopvērtējuma tabula'!B11</f>
        <v>Līgatnes novada vidusskola 6b</v>
      </c>
      <c r="C7" s="1"/>
      <c r="D7" s="1">
        <v>6</v>
      </c>
      <c r="E7" s="1">
        <v>23</v>
      </c>
      <c r="F7" s="1">
        <f t="shared" si="1"/>
        <v>99616</v>
      </c>
      <c r="G7" s="1">
        <f t="shared" si="0"/>
        <v>23</v>
      </c>
    </row>
    <row r="8" spans="1:7" ht="12.75">
      <c r="A8" s="2">
        <v>5</v>
      </c>
      <c r="B8" s="1" t="str">
        <f>'kopvērtējuma tabula'!B12</f>
        <v>Rīgas 64. vidusskola 7b</v>
      </c>
      <c r="C8" s="1"/>
      <c r="D8" s="1">
        <v>4</v>
      </c>
      <c r="E8" s="1">
        <v>0</v>
      </c>
      <c r="F8" s="1">
        <f t="shared" si="1"/>
        <v>99759</v>
      </c>
      <c r="G8" s="1">
        <f t="shared" si="0"/>
        <v>6</v>
      </c>
    </row>
    <row r="9" spans="1:7" ht="12.75">
      <c r="A9" s="2">
        <v>6</v>
      </c>
      <c r="B9" s="1" t="str">
        <f>'kopvērtējuma tabula'!B13</f>
        <v>Rīgas Valsts 2.ģimnāzija 8b</v>
      </c>
      <c r="C9" s="1"/>
      <c r="D9" s="1">
        <v>3</v>
      </c>
      <c r="E9" s="1">
        <v>24</v>
      </c>
      <c r="F9" s="1">
        <f t="shared" si="1"/>
        <v>99795</v>
      </c>
      <c r="G9" s="1">
        <f t="shared" si="0"/>
        <v>1</v>
      </c>
    </row>
    <row r="10" spans="1:7" ht="12.75">
      <c r="A10" s="2">
        <v>7</v>
      </c>
      <c r="B10" s="1" t="str">
        <f>'kopvērtējuma tabula'!B14</f>
        <v>Rīgas 85. vidusskola 6a</v>
      </c>
      <c r="C10" s="1"/>
      <c r="D10" s="1">
        <v>4</v>
      </c>
      <c r="E10" s="1">
        <v>51.78</v>
      </c>
      <c r="F10" s="1">
        <f t="shared" si="1"/>
        <v>99707.22</v>
      </c>
      <c r="G10" s="1">
        <f t="shared" si="0"/>
        <v>16</v>
      </c>
    </row>
    <row r="11" spans="1:7" ht="12.75">
      <c r="A11" s="2">
        <v>8</v>
      </c>
      <c r="B11" s="1" t="str">
        <f>'kopvērtējuma tabula'!B15</f>
        <v>Ogres sākumskola 6a</v>
      </c>
      <c r="C11" s="1"/>
      <c r="D11" s="1">
        <v>4</v>
      </c>
      <c r="E11" s="1">
        <v>53</v>
      </c>
      <c r="F11" s="1">
        <f t="shared" si="1"/>
        <v>99706</v>
      </c>
      <c r="G11" s="1">
        <f t="shared" si="0"/>
        <v>18</v>
      </c>
    </row>
    <row r="12" spans="1:7" ht="12.75">
      <c r="A12" s="2">
        <v>9</v>
      </c>
      <c r="B12" s="1" t="str">
        <f>'kopvērtējuma tabula'!B16</f>
        <v>Rīgas Valsts 1. ģimnāzija 7b</v>
      </c>
      <c r="C12" s="1"/>
      <c r="D12" s="1">
        <v>4</v>
      </c>
      <c r="E12" s="1">
        <v>36</v>
      </c>
      <c r="F12" s="1">
        <f t="shared" si="1"/>
        <v>99723</v>
      </c>
      <c r="G12" s="1">
        <f t="shared" si="0"/>
        <v>12</v>
      </c>
    </row>
    <row r="13" spans="1:7" ht="12.75">
      <c r="A13" s="2">
        <v>10</v>
      </c>
      <c r="B13" s="1" t="str">
        <f>'kopvērtējuma tabula'!B17</f>
        <v>Ogres Valsts ģimnāzija 8b</v>
      </c>
      <c r="C13" s="1"/>
      <c r="D13" s="1">
        <v>3</v>
      </c>
      <c r="E13" s="1">
        <v>55.5</v>
      </c>
      <c r="F13" s="1">
        <f t="shared" si="1"/>
        <v>99763.5</v>
      </c>
      <c r="G13" s="1">
        <f t="shared" si="0"/>
        <v>5</v>
      </c>
    </row>
    <row r="14" spans="1:7" ht="12.75">
      <c r="A14" s="2">
        <v>11</v>
      </c>
      <c r="B14" s="1" t="str">
        <f>'kopvērtējuma tabula'!B18</f>
        <v>Rīgas Juglas vidusskola 7a</v>
      </c>
      <c r="C14" s="1"/>
      <c r="D14" s="1">
        <v>4</v>
      </c>
      <c r="E14" s="1">
        <v>50</v>
      </c>
      <c r="F14" s="1">
        <f t="shared" si="1"/>
        <v>99709</v>
      </c>
      <c r="G14" s="1">
        <f t="shared" si="0"/>
        <v>15</v>
      </c>
    </row>
    <row r="15" spans="1:7" ht="12.75">
      <c r="A15" s="2">
        <v>12</v>
      </c>
      <c r="B15" s="1" t="str">
        <f>'kopvērtējuma tabula'!B19</f>
        <v>Ogres 1. vidusskola 8b</v>
      </c>
      <c r="C15" s="1"/>
      <c r="D15" s="1">
        <v>4</v>
      </c>
      <c r="E15" s="1">
        <v>34</v>
      </c>
      <c r="F15" s="1">
        <f t="shared" si="1"/>
        <v>99725</v>
      </c>
      <c r="G15" s="1">
        <f t="shared" si="0"/>
        <v>11</v>
      </c>
    </row>
    <row r="16" spans="1:7" ht="12.75">
      <c r="A16" s="2">
        <v>13</v>
      </c>
      <c r="B16" s="1" t="str">
        <f>'kopvērtējuma tabula'!B20</f>
        <v>Mežciema pamatskola 8a</v>
      </c>
      <c r="C16" s="1"/>
      <c r="D16" s="1">
        <v>3</v>
      </c>
      <c r="E16" s="1">
        <v>44</v>
      </c>
      <c r="F16" s="1">
        <f t="shared" si="1"/>
        <v>99775</v>
      </c>
      <c r="G16" s="1">
        <f t="shared" si="0"/>
        <v>3</v>
      </c>
    </row>
    <row r="17" spans="1:7" ht="12.75">
      <c r="A17" s="2">
        <v>14</v>
      </c>
      <c r="B17" s="1" t="str">
        <f>'kopvērtējuma tabula'!B21</f>
        <v>Inčukalna pamatskola 8a</v>
      </c>
      <c r="C17" s="1"/>
      <c r="D17" s="1">
        <v>4</v>
      </c>
      <c r="E17" s="1">
        <v>21.46</v>
      </c>
      <c r="F17" s="1">
        <f t="shared" si="1"/>
        <v>99737.54</v>
      </c>
      <c r="G17" s="1">
        <f t="shared" si="0"/>
        <v>8</v>
      </c>
    </row>
    <row r="18" spans="1:7" ht="12.75">
      <c r="A18" s="2">
        <v>15</v>
      </c>
      <c r="B18" s="1" t="str">
        <f>'kopvērtējuma tabula'!B22</f>
        <v>Rīgas Juglas vidusskola 8c</v>
      </c>
      <c r="C18" s="1"/>
      <c r="D18" s="1">
        <v>4</v>
      </c>
      <c r="E18" s="1">
        <v>23</v>
      </c>
      <c r="F18" s="1">
        <f t="shared" si="1"/>
        <v>99736</v>
      </c>
      <c r="G18" s="1">
        <f t="shared" si="0"/>
        <v>9</v>
      </c>
    </row>
    <row r="19" spans="1:7" ht="12.75">
      <c r="A19" s="2">
        <v>16</v>
      </c>
      <c r="B19" s="1" t="str">
        <f>'kopvērtējuma tabula'!B23</f>
        <v>Saulkrastu vidusskola 8a</v>
      </c>
      <c r="C19" s="1"/>
      <c r="D19" s="1">
        <v>4</v>
      </c>
      <c r="E19" s="1">
        <v>31</v>
      </c>
      <c r="F19" s="1">
        <f t="shared" si="1"/>
        <v>99728</v>
      </c>
      <c r="G19" s="1">
        <f t="shared" si="0"/>
        <v>10</v>
      </c>
    </row>
    <row r="20" spans="1:7" ht="12.75">
      <c r="A20" s="2">
        <v>17</v>
      </c>
      <c r="B20" s="1" t="str">
        <f>'kopvērtējuma tabula'!B24</f>
        <v>Ziemeļvalstu ģimnāzija 7b</v>
      </c>
      <c r="C20" s="1"/>
      <c r="D20" s="1">
        <v>5</v>
      </c>
      <c r="E20" s="1">
        <v>8.91</v>
      </c>
      <c r="F20" s="1">
        <f t="shared" si="1"/>
        <v>99690.09</v>
      </c>
      <c r="G20" s="1">
        <f t="shared" si="0"/>
        <v>21</v>
      </c>
    </row>
    <row r="21" spans="1:7" ht="12.75">
      <c r="A21" s="2">
        <v>18</v>
      </c>
      <c r="B21" s="1" t="str">
        <f>'kopvērtējuma tabula'!B25</f>
        <v>Carnikavas pamatskola 7</v>
      </c>
      <c r="C21" s="1"/>
      <c r="D21" s="1">
        <v>4</v>
      </c>
      <c r="E21" s="1">
        <v>47</v>
      </c>
      <c r="F21" s="1">
        <f t="shared" si="1"/>
        <v>99712</v>
      </c>
      <c r="G21" s="1">
        <f t="shared" si="0"/>
        <v>14</v>
      </c>
    </row>
    <row r="22" spans="1:7" ht="12.75">
      <c r="A22" s="2">
        <v>19</v>
      </c>
      <c r="B22" s="1" t="str">
        <f>'kopvērtējuma tabula'!B26</f>
        <v>Ādažu vidusskola 6b</v>
      </c>
      <c r="C22" s="1"/>
      <c r="D22" s="1">
        <v>4</v>
      </c>
      <c r="E22" s="1">
        <v>7</v>
      </c>
      <c r="F22" s="1">
        <f t="shared" si="1"/>
        <v>99752</v>
      </c>
      <c r="G22" s="1">
        <f t="shared" si="0"/>
        <v>7</v>
      </c>
    </row>
    <row r="23" spans="1:7" ht="12.75">
      <c r="A23" s="2">
        <v>20</v>
      </c>
      <c r="B23" s="1" t="str">
        <f>'kopvērtējuma tabula'!B27</f>
        <v>Ādažu vidusskola 7b</v>
      </c>
      <c r="C23" s="1"/>
      <c r="D23" s="1">
        <v>3</v>
      </c>
      <c r="E23" s="1">
        <v>55.25</v>
      </c>
      <c r="F23" s="1">
        <f t="shared" si="1"/>
        <v>99763.75</v>
      </c>
      <c r="G23" s="1">
        <f t="shared" si="0"/>
        <v>4</v>
      </c>
    </row>
    <row r="24" spans="1:7" ht="12.75">
      <c r="A24" s="2">
        <v>21</v>
      </c>
      <c r="B24" s="1" t="str">
        <f>'kopvērtējuma tabula'!B28</f>
        <v>Rīgas Lietuviešu vidusskola 6a</v>
      </c>
      <c r="C24" s="1"/>
      <c r="D24" s="1">
        <v>4</v>
      </c>
      <c r="E24" s="1">
        <v>42</v>
      </c>
      <c r="F24" s="1">
        <f t="shared" si="1"/>
        <v>99717</v>
      </c>
      <c r="G24" s="1">
        <f t="shared" si="0"/>
        <v>13</v>
      </c>
    </row>
    <row r="25" spans="1:7" ht="12.75">
      <c r="A25" s="2">
        <v>22</v>
      </c>
      <c r="B25" s="1" t="str">
        <f>'kopvērtējuma tabula'!B29</f>
        <v>Salaspils 1. vidusskola 8a</v>
      </c>
      <c r="C25" s="1"/>
      <c r="D25" s="1">
        <v>3</v>
      </c>
      <c r="E25" s="1">
        <v>32</v>
      </c>
      <c r="F25" s="1">
        <f t="shared" si="1"/>
        <v>99787</v>
      </c>
      <c r="G25" s="1">
        <f t="shared" si="0"/>
        <v>2</v>
      </c>
    </row>
    <row r="26" spans="1:7" ht="12.75">
      <c r="A26" s="2">
        <v>23</v>
      </c>
      <c r="B26" s="1" t="str">
        <f>'kopvērtējuma tabula'!B30</f>
        <v>Sējas pamatskola 6a</v>
      </c>
      <c r="C26" s="1"/>
      <c r="D26" s="1">
        <v>5</v>
      </c>
      <c r="E26" s="1">
        <v>50</v>
      </c>
      <c r="F26" s="1">
        <f t="shared" si="1"/>
        <v>99649</v>
      </c>
      <c r="G26" s="1">
        <f t="shared" si="0"/>
        <v>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</dc:creator>
  <cp:keywords/>
  <dc:description/>
  <cp:lastModifiedBy>Nadina</cp:lastModifiedBy>
  <cp:lastPrinted>2012-04-12T13:46:56Z</cp:lastPrinted>
  <dcterms:created xsi:type="dcterms:W3CDTF">2008-04-03T14:00:54Z</dcterms:created>
  <dcterms:modified xsi:type="dcterms:W3CDTF">2012-04-12T16:48:45Z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